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\\10.164.160.11\医療介護連携室\○H30地域医療構想推進室\16　連携パス\H30 改定関係\HP用\"/>
    </mc:Choice>
  </mc:AlternateContent>
  <bookViews>
    <workbookView xWindow="24105" yWindow="2985" windowWidth="25560" windowHeight="24000" tabRatio="859"/>
  </bookViews>
  <sheets>
    <sheet name="急性期病院チェックシート" sheetId="15" r:id="rId1"/>
    <sheet name="回復期チェックシート" sheetId="21" r:id="rId2"/>
    <sheet name="作業用シート" sheetId="7" state="hidden" r:id="rId3"/>
  </sheets>
  <definedNames>
    <definedName name="リハ期間">#REF!</definedName>
    <definedName name="急性期リハ目標">#REF!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10" i="7" l="1"/>
  <c r="L52" i="7"/>
  <c r="H114" i="7"/>
  <c r="L53" i="7"/>
  <c r="H79" i="7"/>
  <c r="L43" i="7"/>
  <c r="H77" i="7"/>
  <c r="L42" i="7"/>
  <c r="H107" i="7"/>
  <c r="L51" i="7"/>
  <c r="H67" i="7"/>
  <c r="L39" i="7"/>
  <c r="H71" i="7"/>
  <c r="L40" i="7"/>
  <c r="H73" i="7"/>
  <c r="L41" i="7"/>
  <c r="H83" i="7"/>
  <c r="L44" i="7"/>
  <c r="H87" i="7"/>
  <c r="L45" i="7"/>
  <c r="H91" i="7"/>
  <c r="L46" i="7"/>
  <c r="H93" i="7"/>
  <c r="L47" i="7"/>
  <c r="H97" i="7"/>
  <c r="L48" i="7"/>
  <c r="H100" i="7"/>
  <c r="L49" i="7"/>
  <c r="H104" i="7"/>
  <c r="L50" i="7"/>
  <c r="D57" i="7"/>
  <c r="H55" i="7"/>
  <c r="L37" i="7"/>
  <c r="D50" i="7"/>
  <c r="D52" i="7"/>
  <c r="H50" i="7"/>
  <c r="L36" i="7"/>
  <c r="H47" i="7"/>
  <c r="L35" i="7"/>
  <c r="H32" i="7"/>
  <c r="L32" i="7"/>
  <c r="H28" i="7"/>
  <c r="L31" i="7"/>
  <c r="H26" i="7"/>
  <c r="L30" i="7"/>
  <c r="H22" i="7"/>
  <c r="L29" i="7"/>
  <c r="H20" i="7"/>
  <c r="L28" i="7"/>
  <c r="H16" i="7"/>
  <c r="L27" i="7"/>
  <c r="H14" i="7"/>
  <c r="L25" i="7"/>
  <c r="H12" i="7"/>
  <c r="L23" i="7"/>
  <c r="H3" i="7"/>
  <c r="L21" i="7"/>
  <c r="H136" i="7"/>
  <c r="L7" i="7"/>
  <c r="G125" i="7"/>
  <c r="L12" i="7"/>
  <c r="G126" i="7"/>
  <c r="L13" i="7"/>
  <c r="G127" i="7"/>
  <c r="L14" i="7"/>
  <c r="G128" i="7"/>
  <c r="L15" i="7"/>
  <c r="G129" i="7"/>
  <c r="L16" i="7"/>
  <c r="G130" i="7"/>
  <c r="L17" i="7"/>
  <c r="G131" i="7"/>
  <c r="L18" i="7"/>
  <c r="G132" i="7"/>
  <c r="L19" i="7"/>
  <c r="G133" i="7"/>
  <c r="L20" i="7"/>
  <c r="G124" i="7"/>
  <c r="L11" i="7"/>
  <c r="L67" i="7"/>
  <c r="L66" i="7"/>
  <c r="L65" i="7"/>
  <c r="L64" i="7"/>
  <c r="L63" i="7"/>
  <c r="D118" i="7"/>
  <c r="D119" i="7"/>
  <c r="D120" i="7"/>
  <c r="D121" i="7"/>
  <c r="H118" i="7"/>
  <c r="L54" i="7"/>
  <c r="H61" i="7"/>
  <c r="L38" i="7"/>
  <c r="H45" i="7"/>
  <c r="L34" i="7"/>
  <c r="E36" i="7"/>
  <c r="E37" i="7"/>
  <c r="E38" i="7"/>
  <c r="E39" i="7"/>
  <c r="E40" i="7"/>
  <c r="E41" i="7"/>
  <c r="E42" i="7"/>
  <c r="E43" i="7"/>
  <c r="E44" i="7"/>
  <c r="H35" i="7"/>
  <c r="L33" i="7"/>
  <c r="E15" i="7"/>
  <c r="H15" i="7"/>
  <c r="L26" i="7"/>
  <c r="E13" i="7"/>
  <c r="H13" i="7"/>
  <c r="L24" i="7"/>
  <c r="D7" i="7"/>
  <c r="E7" i="7"/>
  <c r="E8" i="7"/>
  <c r="E9" i="7"/>
  <c r="E10" i="7"/>
  <c r="E11" i="7"/>
  <c r="D8" i="7"/>
  <c r="H7" i="7"/>
  <c r="L22" i="7"/>
  <c r="L8" i="7"/>
  <c r="L6" i="7"/>
  <c r="L9" i="7"/>
  <c r="L10" i="7"/>
  <c r="L55" i="7"/>
  <c r="L56" i="7"/>
  <c r="L57" i="7"/>
  <c r="L58" i="7"/>
  <c r="L59" i="7"/>
  <c r="L60" i="7"/>
  <c r="L61" i="7"/>
  <c r="L62" i="7"/>
  <c r="L68" i="7"/>
  <c r="L69" i="7"/>
  <c r="D140" i="7"/>
  <c r="E57" i="7"/>
  <c r="D58" i="7"/>
  <c r="E60" i="7"/>
  <c r="E58" i="7"/>
  <c r="E59" i="7"/>
  <c r="E124" i="7"/>
  <c r="C63" i="7"/>
  <c r="C64" i="7"/>
  <c r="C65" i="7"/>
  <c r="C66" i="7"/>
  <c r="D60" i="7"/>
  <c r="D46" i="7"/>
  <c r="D15" i="7"/>
  <c r="E125" i="7"/>
  <c r="E126" i="7"/>
  <c r="E127" i="7"/>
  <c r="E128" i="7"/>
  <c r="E129" i="7"/>
  <c r="E130" i="7"/>
  <c r="D44" i="7"/>
  <c r="E133" i="7"/>
  <c r="E132" i="7"/>
  <c r="E131" i="7"/>
  <c r="D13" i="7"/>
  <c r="D11" i="7"/>
  <c r="D59" i="7"/>
</calcChain>
</file>

<file path=xl/sharedStrings.xml><?xml version="1.0" encoding="utf-8"?>
<sst xmlns="http://schemas.openxmlformats.org/spreadsheetml/2006/main" count="440" uniqueCount="225">
  <si>
    <t>電話</t>
    <rPh sb="0" eb="2">
      <t>デンワ</t>
    </rPh>
    <phoneticPr fontId="1"/>
  </si>
  <si>
    <t>自立</t>
    <rPh sb="0" eb="2">
      <t>ジリツ</t>
    </rPh>
    <phoneticPr fontId="1"/>
  </si>
  <si>
    <t>見守り</t>
    <rPh sb="0" eb="2">
      <t>ミマモ</t>
    </rPh>
    <phoneticPr fontId="1"/>
  </si>
  <si>
    <t>一部介助</t>
    <rPh sb="0" eb="2">
      <t>イチブ</t>
    </rPh>
    <rPh sb="2" eb="4">
      <t>カイジョ</t>
    </rPh>
    <phoneticPr fontId="1"/>
  </si>
  <si>
    <t>全介助</t>
    <rPh sb="0" eb="1">
      <t>ゼン</t>
    </rPh>
    <rPh sb="1" eb="3">
      <t>カイジョ</t>
    </rPh>
    <phoneticPr fontId="1"/>
  </si>
  <si>
    <t>介助</t>
    <rPh sb="0" eb="2">
      <t>カイジョ</t>
    </rPh>
    <phoneticPr fontId="1"/>
  </si>
  <si>
    <t>良</t>
    <rPh sb="0" eb="1">
      <t>リョウ</t>
    </rPh>
    <phoneticPr fontId="1"/>
  </si>
  <si>
    <t>やや不良</t>
    <rPh sb="2" eb="4">
      <t>フリョウ</t>
    </rPh>
    <phoneticPr fontId="1"/>
  </si>
  <si>
    <t>不良</t>
    <rPh sb="0" eb="2">
      <t>フリョウ</t>
    </rPh>
    <phoneticPr fontId="1"/>
  </si>
  <si>
    <t>著しく不良</t>
    <rPh sb="0" eb="1">
      <t>イチジル</t>
    </rPh>
    <rPh sb="3" eb="5">
      <t>フリョウ</t>
    </rPh>
    <phoneticPr fontId="1"/>
  </si>
  <si>
    <t>無し</t>
    <rPh sb="0" eb="1">
      <t>ナ</t>
    </rPh>
    <phoneticPr fontId="1"/>
  </si>
  <si>
    <t>経口</t>
    <rPh sb="0" eb="2">
      <t>ケイコウ</t>
    </rPh>
    <phoneticPr fontId="1"/>
  </si>
  <si>
    <t>不使用</t>
    <rPh sb="0" eb="3">
      <t>フシヨウ</t>
    </rPh>
    <phoneticPr fontId="1"/>
  </si>
  <si>
    <t>義歯不要</t>
    <rPh sb="0" eb="2">
      <t>ギシ</t>
    </rPh>
    <rPh sb="2" eb="4">
      <t>フヨウ</t>
    </rPh>
    <phoneticPr fontId="1"/>
  </si>
  <si>
    <t>その他</t>
    <rPh sb="2" eb="3">
      <t>タ</t>
    </rPh>
    <phoneticPr fontId="1"/>
  </si>
  <si>
    <t>有り</t>
    <rPh sb="0" eb="1">
      <t>ア</t>
    </rPh>
    <phoneticPr fontId="1"/>
  </si>
  <si>
    <t>杖</t>
    <rPh sb="0" eb="1">
      <t>ツエ</t>
    </rPh>
    <phoneticPr fontId="1"/>
  </si>
  <si>
    <t>歩行器</t>
    <rPh sb="0" eb="2">
      <t>ホコウ</t>
    </rPh>
    <rPh sb="2" eb="3">
      <t>キ</t>
    </rPh>
    <phoneticPr fontId="1"/>
  </si>
  <si>
    <t>中度</t>
    <rPh sb="0" eb="2">
      <t>チュウド</t>
    </rPh>
    <phoneticPr fontId="1"/>
  </si>
  <si>
    <t>軽度</t>
    <rPh sb="0" eb="2">
      <t>ケイド</t>
    </rPh>
    <phoneticPr fontId="1"/>
  </si>
  <si>
    <t>重度</t>
    <rPh sb="0" eb="2">
      <t>ジュウド</t>
    </rPh>
    <phoneticPr fontId="1"/>
  </si>
  <si>
    <t>杖無し</t>
    <rPh sb="0" eb="1">
      <t>ツエ</t>
    </rPh>
    <rPh sb="1" eb="2">
      <t>ナ</t>
    </rPh>
    <phoneticPr fontId="1"/>
  </si>
  <si>
    <t>麻痺の部位</t>
    <rPh sb="0" eb="2">
      <t>マヒ</t>
    </rPh>
    <rPh sb="3" eb="5">
      <t>ブイ</t>
    </rPh>
    <phoneticPr fontId="1"/>
  </si>
  <si>
    <t>ほとんど不可</t>
    <rPh sb="4" eb="6">
      <t>フカ</t>
    </rPh>
    <phoneticPr fontId="1"/>
  </si>
  <si>
    <t>可</t>
    <rPh sb="0" eb="1">
      <t>カ</t>
    </rPh>
    <phoneticPr fontId="1"/>
  </si>
  <si>
    <t>所属</t>
    <rPh sb="0" eb="2">
      <t>ショゾク</t>
    </rPh>
    <phoneticPr fontId="1"/>
  </si>
  <si>
    <t>記入日</t>
    <rPh sb="0" eb="2">
      <t>キニュウ</t>
    </rPh>
    <rPh sb="2" eb="3">
      <t>ヒ</t>
    </rPh>
    <phoneticPr fontId="1"/>
  </si>
  <si>
    <t>麻痺の状況</t>
    <rPh sb="0" eb="2">
      <t>マヒ</t>
    </rPh>
    <rPh sb="3" eb="5">
      <t>ジョウキョウ</t>
    </rPh>
    <phoneticPr fontId="1"/>
  </si>
  <si>
    <t>褥瘡の有無</t>
    <phoneticPr fontId="1"/>
  </si>
  <si>
    <t>（部位）</t>
    <rPh sb="1" eb="3">
      <t>ブイ</t>
    </rPh>
    <phoneticPr fontId="1"/>
  </si>
  <si>
    <t>視力</t>
    <rPh sb="0" eb="2">
      <t>シリョク</t>
    </rPh>
    <phoneticPr fontId="1"/>
  </si>
  <si>
    <t>皮膚疾患</t>
    <rPh sb="0" eb="2">
      <t>ヒフ</t>
    </rPh>
    <rPh sb="2" eb="4">
      <t>シッカン</t>
    </rPh>
    <phoneticPr fontId="1"/>
  </si>
  <si>
    <t>（眼鏡）</t>
    <rPh sb="1" eb="3">
      <t>ガンキョウ</t>
    </rPh>
    <phoneticPr fontId="1"/>
  </si>
  <si>
    <t>聴力</t>
    <rPh sb="0" eb="2">
      <t>チョウリョク</t>
    </rPh>
    <phoneticPr fontId="1"/>
  </si>
  <si>
    <t>（補聴器）</t>
    <rPh sb="1" eb="4">
      <t>ホチョウキ</t>
    </rPh>
    <phoneticPr fontId="1"/>
  </si>
  <si>
    <t>意思の伝達</t>
    <rPh sb="0" eb="2">
      <t>イシ</t>
    </rPh>
    <rPh sb="3" eb="5">
      <t>デンタツ</t>
    </rPh>
    <phoneticPr fontId="1"/>
  </si>
  <si>
    <t>認知症症状</t>
    <rPh sb="0" eb="2">
      <t>ニンチ</t>
    </rPh>
    <rPh sb="2" eb="3">
      <t>ショウ</t>
    </rPh>
    <rPh sb="3" eb="5">
      <t>ショウジョウ</t>
    </rPh>
    <phoneticPr fontId="1"/>
  </si>
  <si>
    <t>睡眠の状態</t>
    <rPh sb="0" eb="2">
      <t>スイミン</t>
    </rPh>
    <rPh sb="3" eb="5">
      <t>ジョウタイ</t>
    </rPh>
    <phoneticPr fontId="1"/>
  </si>
  <si>
    <t>（眠剤）</t>
    <rPh sb="1" eb="2">
      <t>ネム</t>
    </rPh>
    <rPh sb="2" eb="3">
      <t>ザイ</t>
    </rPh>
    <phoneticPr fontId="1"/>
  </si>
  <si>
    <t>起居動作</t>
    <rPh sb="0" eb="1">
      <t>お</t>
    </rPh>
    <rPh sb="1" eb="2">
      <t>い</t>
    </rPh>
    <rPh sb="2" eb="4">
      <t>どうさ</t>
    </rPh>
    <phoneticPr fontId="5" type="Hiragana" alignment="center"/>
  </si>
  <si>
    <t>移動</t>
    <rPh sb="0" eb="2">
      <t>イドウ</t>
    </rPh>
    <phoneticPr fontId="1"/>
  </si>
  <si>
    <t>摂取方法</t>
    <rPh sb="0" eb="2">
      <t>セッシュ</t>
    </rPh>
    <rPh sb="2" eb="4">
      <t>ホウホウ</t>
    </rPh>
    <phoneticPr fontId="1"/>
  </si>
  <si>
    <t>食形態</t>
    <rPh sb="0" eb="1">
      <t>ショク</t>
    </rPh>
    <rPh sb="1" eb="3">
      <t>ケイタイ</t>
    </rPh>
    <phoneticPr fontId="1"/>
  </si>
  <si>
    <t>食動作</t>
    <rPh sb="0" eb="1">
      <t>ショク</t>
    </rPh>
    <rPh sb="1" eb="3">
      <t>ドウサ</t>
    </rPh>
    <phoneticPr fontId="1"/>
  </si>
  <si>
    <t>食事制限</t>
    <rPh sb="0" eb="2">
      <t>ショクジ</t>
    </rPh>
    <rPh sb="2" eb="4">
      <t>セイゲン</t>
    </rPh>
    <phoneticPr fontId="1"/>
  </si>
  <si>
    <t>口腔環境</t>
    <rPh sb="0" eb="2">
      <t>コウクウ</t>
    </rPh>
    <rPh sb="2" eb="4">
      <t>カンキョウ</t>
    </rPh>
    <phoneticPr fontId="1"/>
  </si>
  <si>
    <t>義歯使用</t>
    <rPh sb="0" eb="2">
      <t>ぎし</t>
    </rPh>
    <rPh sb="2" eb="4">
      <t>しよう</t>
    </rPh>
    <phoneticPr fontId="5" type="Hiragana" alignment="center"/>
  </si>
  <si>
    <t>口腔ケア</t>
    <rPh sb="0" eb="2">
      <t>コウクウ</t>
    </rPh>
    <phoneticPr fontId="1"/>
  </si>
  <si>
    <t>（方法）</t>
    <rPh sb="1" eb="3">
      <t>ホウホウ</t>
    </rPh>
    <phoneticPr fontId="1"/>
  </si>
  <si>
    <t>（排尿能力）</t>
    <rPh sb="1" eb="3">
      <t>はいにょう</t>
    </rPh>
    <rPh sb="3" eb="5">
      <t>のうりょく</t>
    </rPh>
    <phoneticPr fontId="5" type="Hiragana" alignment="center"/>
  </si>
  <si>
    <t>衣服の着脱</t>
    <rPh sb="0" eb="2">
      <t>イフク</t>
    </rPh>
    <rPh sb="3" eb="5">
      <t>チャクダツ</t>
    </rPh>
    <phoneticPr fontId="1"/>
  </si>
  <si>
    <t>服薬管理</t>
    <rPh sb="0" eb="2">
      <t>フクヤク</t>
    </rPh>
    <rPh sb="2" eb="4">
      <t>カンリ</t>
    </rPh>
    <phoneticPr fontId="1"/>
  </si>
  <si>
    <t>薬の形状</t>
    <rPh sb="0" eb="1">
      <t>クスリ</t>
    </rPh>
    <rPh sb="2" eb="4">
      <t>ケイジョウ</t>
    </rPh>
    <phoneticPr fontId="1"/>
  </si>
  <si>
    <t>（無し）</t>
    <rPh sb="1" eb="2">
      <t>ナ</t>
    </rPh>
    <phoneticPr fontId="1"/>
  </si>
  <si>
    <t>嚥下障害食</t>
    <rPh sb="0" eb="2">
      <t>エンゲ</t>
    </rPh>
    <rPh sb="2" eb="4">
      <t>ショウガイ</t>
    </rPh>
    <rPh sb="4" eb="5">
      <t>ショク</t>
    </rPh>
    <phoneticPr fontId="1"/>
  </si>
  <si>
    <t>（留置カテーテル）</t>
    <rPh sb="1" eb="3">
      <t>リュウチ</t>
    </rPh>
    <phoneticPr fontId="1"/>
  </si>
  <si>
    <t>要介護度</t>
    <rPh sb="0" eb="3">
      <t>ヨウカイゴ</t>
    </rPh>
    <rPh sb="3" eb="4">
      <t>ド</t>
    </rPh>
    <phoneticPr fontId="1"/>
  </si>
  <si>
    <t>記入者</t>
    <rPh sb="0" eb="3">
      <t>キニュウシャ</t>
    </rPh>
    <phoneticPr fontId="1"/>
  </si>
  <si>
    <t>氏名</t>
    <rPh sb="0" eb="2">
      <t>シメイ</t>
    </rPh>
    <phoneticPr fontId="1"/>
  </si>
  <si>
    <t>左上肢、</t>
    <rPh sb="0" eb="1">
      <t>ヒダリ</t>
    </rPh>
    <rPh sb="1" eb="2">
      <t>ウエ</t>
    </rPh>
    <rPh sb="2" eb="3">
      <t>アシ</t>
    </rPh>
    <phoneticPr fontId="1"/>
  </si>
  <si>
    <t>左下肢、</t>
    <rPh sb="0" eb="1">
      <t>ヒダリ</t>
    </rPh>
    <rPh sb="1" eb="2">
      <t>シタ</t>
    </rPh>
    <rPh sb="2" eb="3">
      <t>アシ</t>
    </rPh>
    <phoneticPr fontId="1"/>
  </si>
  <si>
    <t>右上肢、</t>
    <rPh sb="0" eb="1">
      <t>ミギ</t>
    </rPh>
    <rPh sb="1" eb="2">
      <t>ウエ</t>
    </rPh>
    <rPh sb="2" eb="3">
      <t>アシ</t>
    </rPh>
    <phoneticPr fontId="1"/>
  </si>
  <si>
    <t>右下肢、</t>
    <rPh sb="0" eb="1">
      <t>ミギ</t>
    </rPh>
    <rPh sb="1" eb="2">
      <t>シタ</t>
    </rPh>
    <rPh sb="2" eb="3">
      <t>アシ</t>
    </rPh>
    <phoneticPr fontId="1"/>
  </si>
  <si>
    <t>褥瘡の部位</t>
    <rPh sb="3" eb="5">
      <t>ブイ</t>
    </rPh>
    <phoneticPr fontId="1"/>
  </si>
  <si>
    <t>状況</t>
    <rPh sb="0" eb="2">
      <t>ジョウキョウ</t>
    </rPh>
    <phoneticPr fontId="1"/>
  </si>
  <si>
    <t>新聞等の字が見える</t>
    <phoneticPr fontId="1"/>
  </si>
  <si>
    <t>目の前の物が見える</t>
    <phoneticPr fontId="1"/>
  </si>
  <si>
    <t>ほとんど見えない</t>
    <phoneticPr fontId="1"/>
  </si>
  <si>
    <t>判断不能</t>
    <phoneticPr fontId="1"/>
  </si>
  <si>
    <t>眼鏡</t>
    <rPh sb="0" eb="2">
      <t>ガンキョウ</t>
    </rPh>
    <phoneticPr fontId="1"/>
  </si>
  <si>
    <t>日常生活に支障なし</t>
    <phoneticPr fontId="1"/>
  </si>
  <si>
    <t>大声なら聞こえる</t>
    <phoneticPr fontId="1"/>
  </si>
  <si>
    <t>ほとんど聞こえない</t>
    <phoneticPr fontId="1"/>
  </si>
  <si>
    <t>補聴器</t>
    <rPh sb="0" eb="3">
      <t>ホチョウキ</t>
    </rPh>
    <phoneticPr fontId="1"/>
  </si>
  <si>
    <t>補聴器</t>
    <phoneticPr fontId="1"/>
  </si>
  <si>
    <t>不可</t>
    <rPh sb="0" eb="2">
      <t>フカ</t>
    </rPh>
    <phoneticPr fontId="1"/>
  </si>
  <si>
    <t>失語症</t>
    <rPh sb="0" eb="2">
      <t>シツゴ</t>
    </rPh>
    <rPh sb="2" eb="3">
      <t>ショウ</t>
    </rPh>
    <phoneticPr fontId="1"/>
  </si>
  <si>
    <t>記憶障害、</t>
    <rPh sb="0" eb="2">
      <t>キオク</t>
    </rPh>
    <rPh sb="2" eb="4">
      <t>ショウガイ</t>
    </rPh>
    <phoneticPr fontId="1"/>
  </si>
  <si>
    <t>幻覚・妄想、</t>
    <rPh sb="0" eb="2">
      <t>ゲンカク</t>
    </rPh>
    <rPh sb="3" eb="5">
      <t>モウソウ</t>
    </rPh>
    <phoneticPr fontId="1"/>
  </si>
  <si>
    <t>昼夜逆転、</t>
    <rPh sb="0" eb="2">
      <t>チュウヤ</t>
    </rPh>
    <rPh sb="2" eb="4">
      <t>ギャクテン</t>
    </rPh>
    <phoneticPr fontId="1"/>
  </si>
  <si>
    <t>介護への抵抗、</t>
    <rPh sb="0" eb="2">
      <t>カイゴ</t>
    </rPh>
    <rPh sb="4" eb="6">
      <t>テイコウ</t>
    </rPh>
    <phoneticPr fontId="1"/>
  </si>
  <si>
    <t>抑うつ・不安、</t>
    <rPh sb="0" eb="1">
      <t>ヨク</t>
    </rPh>
    <rPh sb="4" eb="6">
      <t>フアン</t>
    </rPh>
    <phoneticPr fontId="1"/>
  </si>
  <si>
    <t>暴言・暴力、</t>
    <rPh sb="0" eb="2">
      <t>ボウゲン</t>
    </rPh>
    <rPh sb="3" eb="5">
      <t>ボウリョク</t>
    </rPh>
    <phoneticPr fontId="1"/>
  </si>
  <si>
    <t>不潔行為、</t>
    <rPh sb="0" eb="2">
      <t>フケツ</t>
    </rPh>
    <rPh sb="2" eb="4">
      <t>コウイ</t>
    </rPh>
    <phoneticPr fontId="1"/>
  </si>
  <si>
    <t>徘徊、</t>
    <rPh sb="0" eb="2">
      <t>ハイカイ</t>
    </rPh>
    <phoneticPr fontId="1"/>
  </si>
  <si>
    <t>睡眠</t>
    <rPh sb="0" eb="2">
      <t>スイミン</t>
    </rPh>
    <phoneticPr fontId="1"/>
  </si>
  <si>
    <t>良眠</t>
    <rPh sb="0" eb="1">
      <t>リョウ</t>
    </rPh>
    <rPh sb="1" eb="2">
      <t>ネム</t>
    </rPh>
    <phoneticPr fontId="1"/>
  </si>
  <si>
    <t>睡眠障害</t>
    <rPh sb="0" eb="2">
      <t>スイミン</t>
    </rPh>
    <rPh sb="2" eb="4">
      <t>ショウガイ</t>
    </rPh>
    <phoneticPr fontId="1"/>
  </si>
  <si>
    <t>眠剤</t>
    <rPh sb="0" eb="1">
      <t>ネム</t>
    </rPh>
    <rPh sb="1" eb="2">
      <t>ザイ</t>
    </rPh>
    <phoneticPr fontId="1"/>
  </si>
  <si>
    <t>（毎晩使用）</t>
    <rPh sb="1" eb="3">
      <t>マイバン</t>
    </rPh>
    <rPh sb="3" eb="5">
      <t>シヨウ</t>
    </rPh>
    <phoneticPr fontId="1"/>
  </si>
  <si>
    <t>起居動作</t>
    <rPh sb="0" eb="2">
      <t>キキョ</t>
    </rPh>
    <rPh sb="2" eb="4">
      <t>ドウサ</t>
    </rPh>
    <phoneticPr fontId="1"/>
  </si>
  <si>
    <t>寝たきり</t>
    <rPh sb="0" eb="1">
      <t>ネ</t>
    </rPh>
    <phoneticPr fontId="1"/>
  </si>
  <si>
    <t>自力で立ち上がれる</t>
    <rPh sb="0" eb="2">
      <t>ジリキ</t>
    </rPh>
    <rPh sb="3" eb="4">
      <t>タ</t>
    </rPh>
    <rPh sb="5" eb="6">
      <t>ア</t>
    </rPh>
    <phoneticPr fontId="1"/>
  </si>
  <si>
    <t>自力で起き上がれる、</t>
    <rPh sb="0" eb="2">
      <t>ジリキ</t>
    </rPh>
    <rPh sb="3" eb="4">
      <t>オ</t>
    </rPh>
    <rPh sb="5" eb="6">
      <t>ア</t>
    </rPh>
    <phoneticPr fontId="1"/>
  </si>
  <si>
    <t>介助があれば起き上がれる、</t>
    <rPh sb="0" eb="2">
      <t>カイジョ</t>
    </rPh>
    <rPh sb="6" eb="7">
      <t>オ</t>
    </rPh>
    <rPh sb="8" eb="9">
      <t>ア</t>
    </rPh>
    <phoneticPr fontId="1"/>
  </si>
  <si>
    <t>介助があれば立ち上がれる</t>
    <rPh sb="0" eb="2">
      <t>カイジョ</t>
    </rPh>
    <rPh sb="6" eb="7">
      <t>タ</t>
    </rPh>
    <rPh sb="8" eb="9">
      <t>ア</t>
    </rPh>
    <phoneticPr fontId="1"/>
  </si>
  <si>
    <t>車椅子</t>
    <rPh sb="0" eb="3">
      <t>クルマイス</t>
    </rPh>
    <phoneticPr fontId="1"/>
  </si>
  <si>
    <t>経管</t>
    <rPh sb="0" eb="1">
      <t>ヘ</t>
    </rPh>
    <rPh sb="1" eb="2">
      <t>クダ</t>
    </rPh>
    <phoneticPr fontId="1"/>
  </si>
  <si>
    <t>方法</t>
    <rPh sb="0" eb="2">
      <t>ホウホウ</t>
    </rPh>
    <phoneticPr fontId="1"/>
  </si>
  <si>
    <t>内容</t>
    <rPh sb="0" eb="2">
      <t>ナイヨウ</t>
    </rPh>
    <phoneticPr fontId="1"/>
  </si>
  <si>
    <t>量</t>
    <rPh sb="0" eb="1">
      <t>リョウ</t>
    </rPh>
    <phoneticPr fontId="1"/>
  </si>
  <si>
    <t>所要時間</t>
    <rPh sb="0" eb="2">
      <t>ショヨウ</t>
    </rPh>
    <rPh sb="2" eb="4">
      <t>ジカン</t>
    </rPh>
    <phoneticPr fontId="1"/>
  </si>
  <si>
    <t>普通</t>
    <rPh sb="0" eb="2">
      <t>フツウ</t>
    </rPh>
    <phoneticPr fontId="1"/>
  </si>
  <si>
    <t>ミキサー食</t>
    <rPh sb="4" eb="5">
      <t>ショク</t>
    </rPh>
    <phoneticPr fontId="1"/>
  </si>
  <si>
    <t>刻み食</t>
    <rPh sb="0" eb="1">
      <t>キザ</t>
    </rPh>
    <rPh sb="2" eb="3">
      <t>ショク</t>
    </rPh>
    <phoneticPr fontId="1"/>
  </si>
  <si>
    <t>水分トロミ</t>
    <rPh sb="0" eb="2">
      <t>スイブン</t>
    </rPh>
    <phoneticPr fontId="1"/>
  </si>
  <si>
    <t>（失語症）</t>
    <rPh sb="1" eb="3">
      <t>シツゴ</t>
    </rPh>
    <rPh sb="3" eb="4">
      <t>ショウ</t>
    </rPh>
    <phoneticPr fontId="1"/>
  </si>
  <si>
    <t>（有り）</t>
    <rPh sb="1" eb="2">
      <t>ア</t>
    </rPh>
    <phoneticPr fontId="1"/>
  </si>
  <si>
    <t>（不明）</t>
    <rPh sb="1" eb="3">
      <t>フメイ</t>
    </rPh>
    <phoneticPr fontId="1"/>
  </si>
  <si>
    <t>（記入時の状況）</t>
    <rPh sb="1" eb="3">
      <t>キニュウ</t>
    </rPh>
    <rPh sb="3" eb="4">
      <t>ジ</t>
    </rPh>
    <rPh sb="5" eb="7">
      <t>ジョウキョウ</t>
    </rPh>
    <phoneticPr fontId="1"/>
  </si>
  <si>
    <t>褥瘡の有無</t>
    <phoneticPr fontId="1"/>
  </si>
  <si>
    <t>排尿介助</t>
    <phoneticPr fontId="1"/>
  </si>
  <si>
    <t>排便介助</t>
    <phoneticPr fontId="1"/>
  </si>
  <si>
    <t>（Pトイレ）</t>
    <phoneticPr fontId="1"/>
  </si>
  <si>
    <t>（オムツ）</t>
    <phoneticPr fontId="1"/>
  </si>
  <si>
    <t>介護上、特に注意すべき点等</t>
    <phoneticPr fontId="1"/>
  </si>
  <si>
    <t>介護・看取りに関する本人・家族の意向等</t>
    <phoneticPr fontId="1"/>
  </si>
  <si>
    <t>義歯使用</t>
    <rPh sb="0" eb="2">
      <t>ギシ</t>
    </rPh>
    <rPh sb="2" eb="4">
      <t>シヨウ</t>
    </rPh>
    <phoneticPr fontId="1"/>
  </si>
  <si>
    <t>排尿介助</t>
    <rPh sb="0" eb="2">
      <t>ハイニョウ</t>
    </rPh>
    <rPh sb="2" eb="4">
      <t>カイジョ</t>
    </rPh>
    <phoneticPr fontId="1"/>
  </si>
  <si>
    <t>排尿能力</t>
    <rPh sb="0" eb="2">
      <t>ハイニョウ</t>
    </rPh>
    <rPh sb="2" eb="4">
      <t>ノウリョク</t>
    </rPh>
    <phoneticPr fontId="1"/>
  </si>
  <si>
    <t>排便介助</t>
    <rPh sb="0" eb="2">
      <t>ハイベン</t>
    </rPh>
    <rPh sb="2" eb="4">
      <t>カイジョ</t>
    </rPh>
    <phoneticPr fontId="1"/>
  </si>
  <si>
    <t>Pトイレ</t>
    <phoneticPr fontId="1"/>
  </si>
  <si>
    <t>オムツ</t>
    <phoneticPr fontId="1"/>
  </si>
  <si>
    <t>（歯ブラシ）</t>
    <rPh sb="1" eb="2">
      <t>ハ</t>
    </rPh>
    <phoneticPr fontId="1"/>
  </si>
  <si>
    <t>（うがい）</t>
    <phoneticPr fontId="1"/>
  </si>
  <si>
    <t>（夜間のみ使用）</t>
    <rPh sb="1" eb="3">
      <t>ヤカン</t>
    </rPh>
    <rPh sb="5" eb="7">
      <t>シヨウ</t>
    </rPh>
    <phoneticPr fontId="1"/>
  </si>
  <si>
    <t>（常時使用）</t>
    <rPh sb="1" eb="3">
      <t>ジョウジ</t>
    </rPh>
    <rPh sb="3" eb="5">
      <t>シヨウ</t>
    </rPh>
    <phoneticPr fontId="1"/>
  </si>
  <si>
    <t>錠剤、</t>
    <rPh sb="0" eb="2">
      <t>ジョウザイ</t>
    </rPh>
    <phoneticPr fontId="1"/>
  </si>
  <si>
    <t>散剤、</t>
    <rPh sb="0" eb="1">
      <t>チ</t>
    </rPh>
    <rPh sb="1" eb="2">
      <t>ザイ</t>
    </rPh>
    <phoneticPr fontId="1"/>
  </si>
  <si>
    <t>液剤、</t>
    <rPh sb="0" eb="2">
      <t>エキザイ</t>
    </rPh>
    <phoneticPr fontId="1"/>
  </si>
  <si>
    <t>（自排尿）</t>
    <rPh sb="1" eb="2">
      <t>ジ</t>
    </rPh>
    <rPh sb="2" eb="4">
      <t>ハイニョウ</t>
    </rPh>
    <phoneticPr fontId="1"/>
  </si>
  <si>
    <t>（間欠導尿）</t>
    <rPh sb="1" eb="3">
      <t>カンケツ</t>
    </rPh>
    <rPh sb="3" eb="4">
      <t>ドウ</t>
    </rPh>
    <rPh sb="4" eb="5">
      <t>ニョウ</t>
    </rPh>
    <phoneticPr fontId="1"/>
  </si>
  <si>
    <t>食事</t>
    <rPh sb="0" eb="2">
      <t>ショクジ</t>
    </rPh>
    <phoneticPr fontId="1"/>
  </si>
  <si>
    <t>口腔</t>
    <rPh sb="0" eb="2">
      <t>コウクウ</t>
    </rPh>
    <phoneticPr fontId="1"/>
  </si>
  <si>
    <t>排泄</t>
    <rPh sb="0" eb="2">
      <t>ハイセツ</t>
    </rPh>
    <phoneticPr fontId="1"/>
  </si>
  <si>
    <t>時々可</t>
    <rPh sb="0" eb="2">
      <t>トキドキ</t>
    </rPh>
    <rPh sb="2" eb="3">
      <t>カ</t>
    </rPh>
    <phoneticPr fontId="1"/>
  </si>
  <si>
    <t>&lt;&lt;最新情報&gt;&gt;</t>
    <rPh sb="2" eb="4">
      <t>サイシン</t>
    </rPh>
    <rPh sb="4" eb="6">
      <t>ジョウホウ</t>
    </rPh>
    <phoneticPr fontId="1"/>
  </si>
  <si>
    <t>（時々使用）</t>
    <rPh sb="1" eb="3">
      <t>トキドキ</t>
    </rPh>
    <rPh sb="3" eb="5">
      <t>シヨウ</t>
    </rPh>
    <phoneticPr fontId="1"/>
  </si>
  <si>
    <t>具体的内容</t>
    <rPh sb="0" eb="3">
      <t>グタイテキ</t>
    </rPh>
    <rPh sb="3" eb="5">
      <t>ナイヨウ</t>
    </rPh>
    <phoneticPr fontId="1"/>
  </si>
  <si>
    <t>FAX</t>
    <phoneticPr fontId="1"/>
  </si>
  <si>
    <t>E-maiｌ</t>
    <phoneticPr fontId="1"/>
  </si>
  <si>
    <t>障害高齢者日常生活自立度</t>
    <rPh sb="0" eb="2">
      <t>ショウガイ</t>
    </rPh>
    <rPh sb="2" eb="5">
      <t>コウレイシャ</t>
    </rPh>
    <rPh sb="5" eb="7">
      <t>ニチジョウ</t>
    </rPh>
    <rPh sb="7" eb="9">
      <t>セイカツ</t>
    </rPh>
    <rPh sb="9" eb="11">
      <t>ジリツ</t>
    </rPh>
    <rPh sb="11" eb="12">
      <t>ド</t>
    </rPh>
    <phoneticPr fontId="1"/>
  </si>
  <si>
    <t>認知症高齢者日常生活自立度</t>
    <rPh sb="0" eb="2">
      <t>ニンチ</t>
    </rPh>
    <rPh sb="2" eb="3">
      <t>ショウ</t>
    </rPh>
    <rPh sb="3" eb="6">
      <t>コウレイシャ</t>
    </rPh>
    <rPh sb="6" eb="8">
      <t>ニチジョウ</t>
    </rPh>
    <rPh sb="8" eb="10">
      <t>セイカツ</t>
    </rPh>
    <rPh sb="10" eb="12">
      <t>ジリツ</t>
    </rPh>
    <rPh sb="12" eb="13">
      <t>ド</t>
    </rPh>
    <phoneticPr fontId="1"/>
  </si>
  <si>
    <t>介護サービス利用状況</t>
    <rPh sb="0" eb="2">
      <t>カイゴ</t>
    </rPh>
    <rPh sb="6" eb="8">
      <t>リヨウ</t>
    </rPh>
    <rPh sb="8" eb="10">
      <t>ジョウキョウ</t>
    </rPh>
    <phoneticPr fontId="1"/>
  </si>
  <si>
    <t>介護サービス</t>
    <rPh sb="0" eb="2">
      <t>カイゴ</t>
    </rPh>
    <phoneticPr fontId="1"/>
  </si>
  <si>
    <t>訪問介護</t>
    <rPh sb="0" eb="2">
      <t>ホウモン</t>
    </rPh>
    <rPh sb="2" eb="4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</si>
  <si>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</si>
  <si>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訪問入浴</t>
    <rPh sb="0" eb="2">
      <t>ホウモン</t>
    </rPh>
    <rPh sb="2" eb="4">
      <t>ニュウヨク</t>
    </rPh>
    <phoneticPr fontId="1"/>
  </si>
  <si>
    <t>通所介護</t>
    <rPh sb="0" eb="2">
      <t>ツウショ</t>
    </rPh>
    <rPh sb="2" eb="4">
      <t>カイゴ</t>
    </rPh>
    <phoneticPr fontId="1"/>
  </si>
  <si>
    <t>訪問リハビリ</t>
    <rPh sb="0" eb="2">
      <t>ホウモン</t>
    </rPh>
    <phoneticPr fontId="1"/>
  </si>
  <si>
    <t>通所リハビリ</t>
    <rPh sb="0" eb="2">
      <t>ツウショ</t>
    </rPh>
    <phoneticPr fontId="1"/>
  </si>
  <si>
    <t>ショートステイ</t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</si>
  <si>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</si>
  <si>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福祉用具</t>
    <rPh sb="0" eb="2">
      <t>フクシ</t>
    </rPh>
    <rPh sb="2" eb="4">
      <t>ヨウグ</t>
    </rPh>
    <phoneticPr fontId="1"/>
  </si>
  <si>
    <t>）</t>
    <phoneticPr fontId="1"/>
  </si>
  <si>
    <t>（</t>
    <phoneticPr fontId="1"/>
  </si>
  <si>
    <t>（</t>
    <phoneticPr fontId="1"/>
  </si>
  <si>
    <t>ショートステイ</t>
  </si>
  <si>
    <t>居宅療養管理</t>
    <rPh sb="0" eb="2">
      <t>キョタク</t>
    </rPh>
    <rPh sb="2" eb="4">
      <t>リョウヨウ</t>
    </rPh>
    <rPh sb="4" eb="6">
      <t>カンリ</t>
    </rPh>
    <phoneticPr fontId="1"/>
  </si>
  <si>
    <t>回/週）</t>
    <rPh sb="0" eb="1">
      <t>カイ</t>
    </rPh>
    <rPh sb="2" eb="3">
      <t>シュウ</t>
    </rPh>
    <phoneticPr fontId="1"/>
  </si>
  <si>
    <t>日/月）</t>
    <rPh sb="0" eb="1">
      <t>ニチ</t>
    </rPh>
    <rPh sb="2" eb="3">
      <t>ツキ</t>
    </rPh>
    <phoneticPr fontId="1"/>
  </si>
  <si>
    <t>）</t>
    <phoneticPr fontId="1"/>
  </si>
  <si>
    <t>記入時の状況</t>
    <rPh sb="0" eb="2">
      <t>キニュウ</t>
    </rPh>
    <rPh sb="2" eb="3">
      <t>ジ</t>
    </rPh>
    <rPh sb="4" eb="6">
      <t>ジョウキョウ</t>
    </rPh>
    <phoneticPr fontId="1"/>
  </si>
  <si>
    <t>入院時</t>
    <rPh sb="0" eb="2">
      <t>ニュウイン</t>
    </rPh>
    <rPh sb="2" eb="3">
      <t>ジ</t>
    </rPh>
    <phoneticPr fontId="1"/>
  </si>
  <si>
    <t>入院中</t>
    <rPh sb="0" eb="2">
      <t>ニュウイン</t>
    </rPh>
    <rPh sb="2" eb="3">
      <t>チュウ</t>
    </rPh>
    <phoneticPr fontId="1"/>
  </si>
  <si>
    <t>退院時</t>
    <rPh sb="0" eb="2">
      <t>タイイン</t>
    </rPh>
    <rPh sb="2" eb="3">
      <t>ジ</t>
    </rPh>
    <phoneticPr fontId="1"/>
  </si>
  <si>
    <t>地域生活期</t>
    <rPh sb="0" eb="2">
      <t>チイキ</t>
    </rPh>
    <rPh sb="2" eb="4">
      <t>セイカツ</t>
    </rPh>
    <rPh sb="4" eb="5">
      <t>キ</t>
    </rPh>
    <phoneticPr fontId="1"/>
  </si>
  <si>
    <t>必要に応じて項目を追加してください</t>
    <rPh sb="0" eb="2">
      <t>ヒツヨウ</t>
    </rPh>
    <rPh sb="3" eb="4">
      <t>オウ</t>
    </rPh>
    <rPh sb="6" eb="8">
      <t>コウモク</t>
    </rPh>
    <rPh sb="9" eb="11">
      <t>ツイカ</t>
    </rPh>
    <phoneticPr fontId="1"/>
  </si>
  <si>
    <t>最新の処方箋</t>
    <rPh sb="0" eb="2">
      <t>サイシン</t>
    </rPh>
    <rPh sb="3" eb="6">
      <t>ショホウセン</t>
    </rPh>
    <phoneticPr fontId="1"/>
  </si>
  <si>
    <t>処方</t>
    <rPh sb="0" eb="2">
      <t>ショホウ</t>
    </rPh>
    <phoneticPr fontId="1"/>
  </si>
  <si>
    <t>○</t>
    <phoneticPr fontId="1"/>
  </si>
  <si>
    <t>退院時血液検査</t>
    <rPh sb="0" eb="7">
      <t>タイインジケツエキケンサ</t>
    </rPh>
    <phoneticPr fontId="1"/>
  </si>
  <si>
    <t>発症時血液検査</t>
    <rPh sb="0" eb="3">
      <t>ハッショウジ</t>
    </rPh>
    <rPh sb="3" eb="7">
      <t>ケツエキケンサ</t>
    </rPh>
    <phoneticPr fontId="1"/>
  </si>
  <si>
    <t>画像検査（CT・MRIなど）</t>
    <rPh sb="0" eb="4">
      <t>ガゾウケンサ</t>
    </rPh>
    <phoneticPr fontId="1"/>
  </si>
  <si>
    <t>検査</t>
    <rPh sb="0" eb="2">
      <t>ケンサショケン</t>
    </rPh>
    <phoneticPr fontId="1"/>
  </si>
  <si>
    <t>薬剤シート</t>
    <rPh sb="0" eb="2">
      <t>ヤクザイ</t>
    </rPh>
    <phoneticPr fontId="1"/>
  </si>
  <si>
    <t>歯科シート</t>
    <rPh sb="0" eb="2">
      <t>シカ</t>
    </rPh>
    <phoneticPr fontId="1"/>
  </si>
  <si>
    <t>MSWシート</t>
    <phoneticPr fontId="1"/>
  </si>
  <si>
    <t>リハシート</t>
    <phoneticPr fontId="1"/>
  </si>
  <si>
    <t>看護シート</t>
    <rPh sb="0" eb="2">
      <t>カンゴ</t>
    </rPh>
    <phoneticPr fontId="1"/>
  </si>
  <si>
    <t>診療情報シート</t>
    <rPh sb="0" eb="4">
      <t>キュウセイキシンリョウジョウホウ</t>
    </rPh>
    <phoneticPr fontId="1"/>
  </si>
  <si>
    <t>連携パスシート</t>
    <rPh sb="0" eb="2">
      <t>レンケイ</t>
    </rPh>
    <phoneticPr fontId="1"/>
  </si>
  <si>
    <t>診療計画書</t>
    <rPh sb="0" eb="5">
      <t>シンリョウケイカクショ</t>
    </rPh>
    <phoneticPr fontId="1"/>
  </si>
  <si>
    <t>7日以内の説明と同意</t>
    <rPh sb="1" eb="4">
      <t>ニチイナイ</t>
    </rPh>
    <rPh sb="5" eb="7">
      <t>セツメイ</t>
    </rPh>
    <rPh sb="8" eb="10">
      <t>ドウイ</t>
    </rPh>
    <phoneticPr fontId="1"/>
  </si>
  <si>
    <t>交付</t>
    <rPh sb="0" eb="2">
      <t>コウフ</t>
    </rPh>
    <phoneticPr fontId="1"/>
  </si>
  <si>
    <t>Fax</t>
    <phoneticPr fontId="1"/>
  </si>
  <si>
    <t>準備</t>
    <rPh sb="0" eb="2">
      <t>ジュンビ</t>
    </rPh>
    <phoneticPr fontId="1"/>
  </si>
  <si>
    <t>済み</t>
    <rPh sb="0" eb="1">
      <t>ス</t>
    </rPh>
    <phoneticPr fontId="1"/>
  </si>
  <si>
    <t>予定</t>
    <rPh sb="0" eb="2">
      <t>ヨテイ</t>
    </rPh>
    <phoneticPr fontId="1"/>
  </si>
  <si>
    <t>回復期病院用</t>
    <rPh sb="0" eb="6">
      <t>カイフクキビョウインヨウ</t>
    </rPh>
    <phoneticPr fontId="1"/>
  </si>
  <si>
    <t>患者用</t>
    <rPh sb="0" eb="3">
      <t>カンジャヨウ</t>
    </rPh>
    <phoneticPr fontId="1"/>
  </si>
  <si>
    <t>作成</t>
    <rPh sb="0" eb="2">
      <t>サクセイ</t>
    </rPh>
    <phoneticPr fontId="1"/>
  </si>
  <si>
    <t>ID</t>
    <phoneticPr fontId="1"/>
  </si>
  <si>
    <t>千葉県共用　脳卒中地域医療連携パス　　　　　　　　　　　　　　　急性期病院チェックシート</t>
    <rPh sb="0" eb="3">
      <t>チバケン</t>
    </rPh>
    <rPh sb="3" eb="5">
      <t>キョウヨウ</t>
    </rPh>
    <rPh sb="6" eb="15">
      <t>ノウソッチュウチイキイリョウレンケイ</t>
    </rPh>
    <rPh sb="32" eb="37">
      <t>キュウセイキビョウイン</t>
    </rPh>
    <phoneticPr fontId="1"/>
  </si>
  <si>
    <t>必要に応じて項目の追加を行ってください</t>
    <rPh sb="0" eb="2">
      <t>ヒツヨウ</t>
    </rPh>
    <rPh sb="3" eb="4">
      <t>オウ</t>
    </rPh>
    <rPh sb="6" eb="8">
      <t>コウモク</t>
    </rPh>
    <rPh sb="9" eb="11">
      <t>ツイカ</t>
    </rPh>
    <rPh sb="12" eb="13">
      <t>オコナ</t>
    </rPh>
    <phoneticPr fontId="1"/>
  </si>
  <si>
    <t>○</t>
    <phoneticPr fontId="1"/>
  </si>
  <si>
    <t>発症時血液検査（写）</t>
    <rPh sb="0" eb="3">
      <t>ハッショウジ</t>
    </rPh>
    <rPh sb="3" eb="7">
      <t>ケツエキケンサ</t>
    </rPh>
    <rPh sb="8" eb="9">
      <t>ウツ</t>
    </rPh>
    <phoneticPr fontId="1"/>
  </si>
  <si>
    <t>連絡票（様式C）</t>
    <rPh sb="0" eb="3">
      <t>レンラクヒョウ</t>
    </rPh>
    <rPh sb="4" eb="6">
      <t>ヨウシキ</t>
    </rPh>
    <phoneticPr fontId="1"/>
  </si>
  <si>
    <t>リハ経過シート</t>
    <rPh sb="2" eb="4">
      <t>ケイカ</t>
    </rPh>
    <phoneticPr fontId="1"/>
  </si>
  <si>
    <t>地域生活連携シート</t>
    <rPh sb="0" eb="6">
      <t>チイキセイカツレンケイ</t>
    </rPh>
    <phoneticPr fontId="1"/>
  </si>
  <si>
    <t>再発予防シート</t>
    <rPh sb="0" eb="4">
      <t>サイハツヨボウ</t>
    </rPh>
    <phoneticPr fontId="1"/>
  </si>
  <si>
    <t>患者基本情報</t>
    <rPh sb="0" eb="6">
      <t>カンジャキホンジョウホウ</t>
    </rPh>
    <phoneticPr fontId="1"/>
  </si>
  <si>
    <t>○</t>
  </si>
  <si>
    <t>回復期歯科シート</t>
    <rPh sb="0" eb="3">
      <t>カイフクキ</t>
    </rPh>
    <rPh sb="3" eb="5">
      <t>シカ</t>
    </rPh>
    <phoneticPr fontId="1"/>
  </si>
  <si>
    <t>回復期MSWシート</t>
    <rPh sb="0" eb="3">
      <t>カイフクキ</t>
    </rPh>
    <phoneticPr fontId="1"/>
  </si>
  <si>
    <t>回復期リハシート</t>
    <rPh sb="0" eb="3">
      <t>カイフクキ</t>
    </rPh>
    <phoneticPr fontId="1"/>
  </si>
  <si>
    <t>回復期看護シート</t>
    <rPh sb="0" eb="3">
      <t>カイフクキカンゴ</t>
    </rPh>
    <rPh sb="3" eb="5">
      <t>カンゴ</t>
    </rPh>
    <phoneticPr fontId="1"/>
  </si>
  <si>
    <t>回復期診療情報シート</t>
    <rPh sb="0" eb="3">
      <t>カイフクキ</t>
    </rPh>
    <rPh sb="3" eb="7">
      <t>シンリョウジョウホウ</t>
    </rPh>
    <phoneticPr fontId="1"/>
  </si>
  <si>
    <t>急性期歯科シート（写）</t>
    <rPh sb="0" eb="3">
      <t>キュウセイキ</t>
    </rPh>
    <rPh sb="3" eb="5">
      <t>シカ</t>
    </rPh>
    <rPh sb="9" eb="10">
      <t>ウツ</t>
    </rPh>
    <phoneticPr fontId="1"/>
  </si>
  <si>
    <t>急性期MSWシート（写）</t>
    <rPh sb="0" eb="3">
      <t>キュウセイキ</t>
    </rPh>
    <rPh sb="10" eb="11">
      <t>ウツ</t>
    </rPh>
    <phoneticPr fontId="1"/>
  </si>
  <si>
    <t>急性期リハシート（写）</t>
    <rPh sb="0" eb="3">
      <t>キュウセイキ</t>
    </rPh>
    <rPh sb="9" eb="10">
      <t>ウツ</t>
    </rPh>
    <phoneticPr fontId="1"/>
  </si>
  <si>
    <t>急性期看護シート（写）</t>
    <rPh sb="0" eb="3">
      <t>キュウセイキ</t>
    </rPh>
    <rPh sb="3" eb="5">
      <t>カンゴ</t>
    </rPh>
    <rPh sb="9" eb="10">
      <t>ウツ</t>
    </rPh>
    <phoneticPr fontId="1"/>
  </si>
  <si>
    <t>急性期診療情報シート（写）</t>
    <rPh sb="0" eb="3">
      <t>キュウセイキ</t>
    </rPh>
    <rPh sb="3" eb="7">
      <t>キュウセイキシンリョウジョウホウ</t>
    </rPh>
    <rPh sb="11" eb="12">
      <t>ウツ</t>
    </rPh>
    <phoneticPr fontId="1"/>
  </si>
  <si>
    <t>回復期診療計画書</t>
    <rPh sb="0" eb="3">
      <t>カイフクキ</t>
    </rPh>
    <rPh sb="3" eb="8">
      <t>シンリョウケイカクショ</t>
    </rPh>
    <phoneticPr fontId="1"/>
  </si>
  <si>
    <t>急性期診療計画書（写）</t>
    <rPh sb="0" eb="3">
      <t>キュウセイキ</t>
    </rPh>
    <rPh sb="3" eb="8">
      <t>シンリョウケイカクショ</t>
    </rPh>
    <rPh sb="9" eb="10">
      <t>ウツ</t>
    </rPh>
    <phoneticPr fontId="1"/>
  </si>
  <si>
    <t>送付</t>
    <rPh sb="0" eb="2">
      <t>ソウフ</t>
    </rPh>
    <phoneticPr fontId="1"/>
  </si>
  <si>
    <t>Fax</t>
    <phoneticPr fontId="1"/>
  </si>
  <si>
    <t>急性期病院</t>
    <rPh sb="0" eb="3">
      <t>キュウセイキ</t>
    </rPh>
    <rPh sb="3" eb="5">
      <t>ビョウイン</t>
    </rPh>
    <phoneticPr fontId="1"/>
  </si>
  <si>
    <t>かかりつけ医</t>
    <rPh sb="5" eb="6">
      <t>イ</t>
    </rPh>
    <phoneticPr fontId="1"/>
  </si>
  <si>
    <t>ケアマネ</t>
    <phoneticPr fontId="1"/>
  </si>
  <si>
    <t>ID</t>
    <phoneticPr fontId="1"/>
  </si>
  <si>
    <t>千葉県共用　脳卒中地域医療連携パス　　　　　　　　　　　　　　　回復期病院チェックシート</t>
    <rPh sb="0" eb="3">
      <t>チバケン</t>
    </rPh>
    <rPh sb="3" eb="5">
      <t>キョウヨウ</t>
    </rPh>
    <rPh sb="6" eb="15">
      <t>ノウソッチュウチイキイリョウレンケイ</t>
    </rPh>
    <rPh sb="32" eb="35">
      <t>カイフクキ</t>
    </rPh>
    <rPh sb="35" eb="37">
      <t>キュウセイキビョウイン</t>
    </rPh>
    <phoneticPr fontId="1"/>
  </si>
  <si>
    <t>栄養シート</t>
    <rPh sb="0" eb="2">
      <t>エイヨウ</t>
    </rPh>
    <phoneticPr fontId="1"/>
  </si>
  <si>
    <t>平成27年4月版</t>
    <rPh sb="0" eb="2">
      <t>ヘイセイ</t>
    </rPh>
    <rPh sb="4" eb="5">
      <t>ネン</t>
    </rPh>
    <rPh sb="6" eb="7">
      <t>ガツ</t>
    </rPh>
    <rPh sb="7" eb="8">
      <t>バン</t>
    </rPh>
    <phoneticPr fontId="1"/>
  </si>
  <si>
    <t>平成３０年4月版</t>
    <rPh sb="0" eb="2">
      <t>ヘイセイ</t>
    </rPh>
    <rPh sb="4" eb="5">
      <t>ネン</t>
    </rPh>
    <rPh sb="6" eb="7">
      <t>ガツ</t>
    </rPh>
    <rPh sb="7" eb="8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</si>
</sst>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[$-411]ggge&quot;年&quot;m&quot;月&quot;d&quot;日&quot;;@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HG丸ｺﾞｼｯｸM-PRO"/>
      <family val="3"/>
      <charset val="128"/>
    </font>
    <font>
      <sz val="14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medium">
        <color auto="1"/>
      </diagonal>
    </border>
    <border diagonalUp="1">
      <left style="medium">
        <color auto="1"/>
      </left>
      <right style="thin">
        <color auto="1"/>
      </right>
      <top/>
      <bottom/>
      <diagonal style="medium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medium">
        <color auto="1"/>
      </diagonal>
    </border>
    <border diagonalUp="1">
      <left style="medium">
        <color auto="1"/>
      </left>
      <right style="thin">
        <color auto="1"/>
      </right>
      <top style="thin">
        <color auto="1"/>
      </top>
      <bottom/>
      <diagonal style="medium">
        <color auto="1"/>
      </diagonal>
    </border>
    <border diagonalUp="1">
      <left style="thin">
        <color auto="1"/>
      </left>
      <right style="medium">
        <color auto="1"/>
      </right>
      <top style="thin">
        <color auto="1"/>
      </top>
      <bottom/>
      <diagonal style="medium">
        <color auto="1"/>
      </diagonal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medium">
        <color auto="1"/>
      </right>
      <top/>
      <bottom/>
      <diagonal style="medium">
        <color auto="1"/>
      </diagonal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0" fillId="2" borderId="1" applyFont="0" applyBorder="0">
      <alignment horizontal="center" vertical="center"/>
    </xf>
    <xf numFmtId="0" fontId="11" fillId="0" borderId="0"/>
  </cellStyleXfs>
  <cellXfs count="175">
    <xf numFmtId="0" fontId="0" fillId="0" borderId="0" xfId="0">
      <alignment vertical="center"/>
    </xf>
    <xf numFmtId="177" fontId="4" fillId="0" borderId="2" xfId="0" applyNumberFormat="1" applyFont="1" applyFill="1" applyBorder="1" applyAlignment="1" applyProtection="1">
      <alignment horizontal="left" vertical="center"/>
      <protection hidden="1"/>
    </xf>
    <xf numFmtId="58" fontId="4" fillId="0" borderId="3" xfId="0" applyNumberFormat="1" applyFont="1" applyFill="1" applyBorder="1" applyAlignment="1" applyProtection="1">
      <alignment horizontal="left" vertical="center"/>
      <protection hidden="1"/>
    </xf>
    <xf numFmtId="176" fontId="3" fillId="0" borderId="4" xfId="0" applyNumberFormat="1" applyFont="1" applyFill="1" applyBorder="1" applyAlignment="1" applyProtection="1">
      <alignment horizontal="left" vertical="top"/>
      <protection hidden="1"/>
    </xf>
    <xf numFmtId="0" fontId="3" fillId="0" borderId="5" xfId="0" applyFont="1" applyFill="1" applyBorder="1" applyAlignment="1" applyProtection="1">
      <alignment vertical="top"/>
      <protection hidden="1"/>
    </xf>
    <xf numFmtId="0" fontId="3" fillId="0" borderId="4" xfId="0" applyFont="1" applyFill="1" applyBorder="1" applyAlignment="1" applyProtection="1">
      <alignment vertical="top"/>
      <protection hidden="1"/>
    </xf>
    <xf numFmtId="0" fontId="3" fillId="0" borderId="6" xfId="0" applyFont="1" applyFill="1" applyBorder="1" applyAlignment="1" applyProtection="1">
      <alignment vertical="top"/>
      <protection hidden="1"/>
    </xf>
    <xf numFmtId="0" fontId="3" fillId="0" borderId="7" xfId="0" applyFont="1" applyFill="1" applyBorder="1" applyAlignment="1" applyProtection="1">
      <alignment vertical="top" wrapText="1"/>
      <protection hidden="1"/>
    </xf>
    <xf numFmtId="0" fontId="3" fillId="0" borderId="6" xfId="0" applyFont="1" applyFill="1" applyBorder="1" applyAlignment="1" applyProtection="1">
      <alignment vertical="top" wrapText="1"/>
      <protection hidden="1"/>
    </xf>
    <xf numFmtId="0" fontId="3" fillId="0" borderId="8" xfId="0" applyFont="1" applyFill="1" applyBorder="1" applyAlignment="1" applyProtection="1">
      <alignment vertical="top"/>
      <protection hidden="1"/>
    </xf>
    <xf numFmtId="0" fontId="3" fillId="0" borderId="9" xfId="0" applyFont="1" applyFill="1" applyBorder="1" applyAlignment="1" applyProtection="1">
      <alignment vertical="top"/>
      <protection hidden="1"/>
    </xf>
    <xf numFmtId="0" fontId="3" fillId="0" borderId="7" xfId="0" applyFont="1" applyFill="1" applyBorder="1" applyAlignment="1" applyProtection="1">
      <alignment vertical="top"/>
      <protection hidden="1"/>
    </xf>
    <xf numFmtId="0" fontId="3" fillId="0" borderId="0" xfId="0" applyFont="1" applyProtection="1">
      <alignment vertical="center"/>
      <protection locked="0"/>
    </xf>
    <xf numFmtId="0" fontId="4" fillId="0" borderId="10" xfId="0" applyFont="1" applyBorder="1" applyAlignment="1" applyProtection="1">
      <alignment horizontal="left" vertical="top"/>
      <protection locked="0"/>
    </xf>
    <xf numFmtId="0" fontId="4" fillId="0" borderId="11" xfId="0" applyFont="1" applyBorder="1" applyAlignment="1" applyProtection="1">
      <alignment horizontal="left" vertical="top"/>
      <protection locked="0"/>
    </xf>
    <xf numFmtId="0" fontId="4" fillId="0" borderId="12" xfId="0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vertical="top"/>
      <protection locked="0"/>
    </xf>
    <xf numFmtId="0" fontId="4" fillId="0" borderId="11" xfId="0" applyFont="1" applyBorder="1" applyAlignment="1" applyProtection="1">
      <alignment vertical="top"/>
      <protection locked="0"/>
    </xf>
    <xf numFmtId="0" fontId="4" fillId="0" borderId="13" xfId="0" applyFont="1" applyBorder="1" applyAlignment="1" applyProtection="1">
      <alignment vertical="top"/>
      <protection locked="0"/>
    </xf>
    <xf numFmtId="0" fontId="4" fillId="0" borderId="14" xfId="0" applyFont="1" applyBorder="1" applyAlignment="1" applyProtection="1">
      <alignment vertical="top"/>
      <protection locked="0"/>
    </xf>
    <xf numFmtId="0" fontId="4" fillId="0" borderId="10" xfId="0" applyFont="1" applyBorder="1" applyAlignment="1" applyProtection="1">
      <alignment vertical="top"/>
      <protection locked="0"/>
    </xf>
    <xf numFmtId="0" fontId="4" fillId="0" borderId="15" xfId="0" applyFont="1" applyBorder="1" applyAlignment="1" applyProtection="1">
      <alignment vertical="top"/>
      <protection locked="0"/>
    </xf>
    <xf numFmtId="0" fontId="4" fillId="0" borderId="16" xfId="0" applyFont="1" applyBorder="1" applyAlignment="1" applyProtection="1">
      <alignment vertical="top"/>
      <protection locked="0"/>
    </xf>
    <xf numFmtId="0" fontId="4" fillId="0" borderId="17" xfId="0" applyFont="1" applyBorder="1" applyAlignment="1" applyProtection="1">
      <alignment vertical="top"/>
      <protection locked="0"/>
    </xf>
    <xf numFmtId="0" fontId="4" fillId="0" borderId="18" xfId="0" applyFont="1" applyBorder="1" applyAlignment="1" applyProtection="1">
      <alignment vertical="top"/>
      <protection locked="0"/>
    </xf>
    <xf numFmtId="0" fontId="4" fillId="0" borderId="19" xfId="0" applyFont="1" applyBorder="1" applyAlignment="1" applyProtection="1">
      <alignment vertical="top"/>
      <protection locked="0"/>
    </xf>
    <xf numFmtId="0" fontId="4" fillId="0" borderId="20" xfId="0" applyFont="1" applyBorder="1" applyAlignment="1" applyProtection="1">
      <alignment vertical="top"/>
      <protection locked="0"/>
    </xf>
    <xf numFmtId="0" fontId="4" fillId="0" borderId="21" xfId="0" applyFont="1" applyBorder="1" applyAlignment="1" applyProtection="1">
      <alignment vertical="top"/>
      <protection locked="0"/>
    </xf>
    <xf numFmtId="0" fontId="4" fillId="0" borderId="22" xfId="0" applyFont="1" applyBorder="1" applyAlignment="1" applyProtection="1">
      <alignment vertical="top"/>
      <protection locked="0"/>
    </xf>
    <xf numFmtId="0" fontId="3" fillId="0" borderId="4" xfId="0" applyFont="1" applyFill="1" applyBorder="1" applyAlignment="1" applyProtection="1">
      <alignment vertical="top" wrapText="1"/>
      <protection hidden="1"/>
    </xf>
    <xf numFmtId="0" fontId="3" fillId="0" borderId="8" xfId="0" applyFont="1" applyFill="1" applyBorder="1" applyAlignment="1" applyProtection="1">
      <alignment vertical="top" wrapText="1"/>
      <protection hidden="1"/>
    </xf>
    <xf numFmtId="0" fontId="4" fillId="0" borderId="23" xfId="0" applyFont="1" applyBorder="1" applyProtection="1">
      <alignment vertical="center"/>
      <protection locked="0"/>
    </xf>
    <xf numFmtId="0" fontId="4" fillId="0" borderId="24" xfId="0" applyFont="1" applyBorder="1" applyProtection="1">
      <alignment vertical="center"/>
      <protection locked="0"/>
    </xf>
    <xf numFmtId="0" fontId="4" fillId="0" borderId="25" xfId="0" applyFont="1" applyBorder="1" applyProtection="1">
      <alignment vertical="center"/>
      <protection locked="0"/>
    </xf>
    <xf numFmtId="0" fontId="4" fillId="0" borderId="14" xfId="0" applyFont="1" applyBorder="1" applyAlignment="1" applyProtection="1">
      <alignment horizontal="center" vertical="top"/>
      <protection locked="0"/>
    </xf>
    <xf numFmtId="0" fontId="4" fillId="0" borderId="26" xfId="0" applyFont="1" applyBorder="1" applyAlignment="1" applyProtection="1">
      <alignment horizontal="center" vertical="top"/>
      <protection locked="0"/>
    </xf>
    <xf numFmtId="0" fontId="4" fillId="0" borderId="11" xfId="0" applyFont="1" applyBorder="1" applyAlignment="1" applyProtection="1">
      <alignment horizontal="center" vertical="top"/>
      <protection locked="0"/>
    </xf>
    <xf numFmtId="0" fontId="4" fillId="0" borderId="27" xfId="0" applyFont="1" applyBorder="1" applyProtection="1">
      <alignment vertical="center"/>
      <protection locked="0"/>
    </xf>
    <xf numFmtId="176" fontId="3" fillId="0" borderId="5" xfId="0" applyNumberFormat="1" applyFont="1" applyFill="1" applyBorder="1" applyAlignment="1" applyProtection="1">
      <alignment horizontal="left" vertical="top" wrapText="1"/>
      <protection hidden="1"/>
    </xf>
    <xf numFmtId="176" fontId="3" fillId="0" borderId="7" xfId="0" applyNumberFormat="1" applyFont="1" applyFill="1" applyBorder="1" applyAlignment="1" applyProtection="1">
      <alignment horizontal="left" vertical="top" wrapText="1"/>
      <protection hidden="1"/>
    </xf>
    <xf numFmtId="0" fontId="0" fillId="0" borderId="0" xfId="0" applyBorder="1" applyAlignment="1" applyProtection="1">
      <alignment horizontal="center" wrapText="1"/>
      <protection locked="0"/>
    </xf>
    <xf numFmtId="0" fontId="7" fillId="0" borderId="0" xfId="0" applyNumberFormat="1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8" fillId="0" borderId="28" xfId="0" applyFont="1" applyFill="1" applyBorder="1" applyAlignment="1" applyProtection="1">
      <alignment horizontal="left" wrapText="1"/>
      <protection hidden="1"/>
    </xf>
    <xf numFmtId="0" fontId="3" fillId="0" borderId="29" xfId="0" applyFont="1" applyBorder="1" applyAlignment="1" applyProtection="1">
      <alignment vertical="center" wrapText="1"/>
      <protection locked="0"/>
    </xf>
    <xf numFmtId="0" fontId="3" fillId="0" borderId="30" xfId="0" applyFont="1" applyBorder="1" applyAlignment="1" applyProtection="1">
      <alignment vertical="center" wrapText="1"/>
      <protection locked="0"/>
    </xf>
    <xf numFmtId="0" fontId="3" fillId="0" borderId="0" xfId="0" applyFont="1">
      <alignment vertical="center"/>
    </xf>
    <xf numFmtId="0" fontId="3" fillId="0" borderId="31" xfId="0" applyFont="1" applyBorder="1">
      <alignment vertical="center"/>
    </xf>
    <xf numFmtId="176" fontId="3" fillId="0" borderId="6" xfId="0" applyNumberFormat="1" applyFont="1" applyFill="1" applyBorder="1" applyAlignment="1" applyProtection="1">
      <alignment horizontal="left" vertical="top" wrapText="1"/>
      <protection hidden="1"/>
    </xf>
    <xf numFmtId="176" fontId="3" fillId="0" borderId="4" xfId="0" applyNumberFormat="1" applyFont="1" applyFill="1" applyBorder="1" applyAlignment="1" applyProtection="1">
      <alignment horizontal="left" vertical="top" wrapText="1"/>
      <protection hidden="1"/>
    </xf>
    <xf numFmtId="0" fontId="3" fillId="0" borderId="18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19" xfId="0" applyFont="1" applyBorder="1">
      <alignment vertical="center"/>
    </xf>
    <xf numFmtId="176" fontId="3" fillId="0" borderId="8" xfId="0" applyNumberFormat="1" applyFont="1" applyFill="1" applyBorder="1" applyAlignment="1" applyProtection="1">
      <alignment horizontal="left" vertical="top" wrapText="1"/>
      <protection hidden="1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4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37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6" fillId="0" borderId="50" xfId="0" applyFont="1" applyBorder="1">
      <alignment vertical="center"/>
    </xf>
    <xf numFmtId="0" fontId="6" fillId="0" borderId="51" xfId="0" applyFont="1" applyBorder="1">
      <alignment vertical="center"/>
    </xf>
    <xf numFmtId="0" fontId="6" fillId="0" borderId="52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24" xfId="0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0" fontId="6" fillId="0" borderId="53" xfId="0" applyFont="1" applyBorder="1" applyAlignment="1">
      <alignment vertical="center"/>
    </xf>
    <xf numFmtId="0" fontId="6" fillId="0" borderId="54" xfId="0" applyFont="1" applyBorder="1" applyAlignment="1">
      <alignment vertical="center"/>
    </xf>
    <xf numFmtId="0" fontId="0" fillId="0" borderId="55" xfId="0" applyBorder="1">
      <alignment vertical="center"/>
    </xf>
    <xf numFmtId="0" fontId="0" fillId="0" borderId="0" xfId="0" applyBorder="1">
      <alignment vertical="center"/>
    </xf>
    <xf numFmtId="0" fontId="6" fillId="0" borderId="0" xfId="0" applyFont="1" applyBorder="1">
      <alignment vertical="center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6" fillId="0" borderId="57" xfId="0" applyFont="1" applyBorder="1">
      <alignment vertical="center"/>
    </xf>
    <xf numFmtId="0" fontId="0" fillId="0" borderId="61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62" xfId="0" applyFont="1" applyBorder="1">
      <alignment vertical="center"/>
    </xf>
    <xf numFmtId="0" fontId="6" fillId="0" borderId="63" xfId="0" applyFont="1" applyBorder="1">
      <alignment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6" fillId="0" borderId="6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6" fillId="0" borderId="69" xfId="0" applyFont="1" applyBorder="1" applyAlignment="1">
      <alignment horizontal="left" vertical="center"/>
    </xf>
    <xf numFmtId="0" fontId="6" fillId="0" borderId="65" xfId="0" applyFont="1" applyBorder="1" applyAlignment="1">
      <alignment horizontal="left" vertical="center"/>
    </xf>
    <xf numFmtId="0" fontId="6" fillId="0" borderId="66" xfId="0" applyFont="1" applyBorder="1" applyAlignment="1">
      <alignment horizontal="left" vertical="center"/>
    </xf>
    <xf numFmtId="0" fontId="6" fillId="0" borderId="67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57" xfId="0" applyFont="1" applyBorder="1" applyAlignment="1">
      <alignment horizontal="center" vertical="center"/>
    </xf>
    <xf numFmtId="0" fontId="9" fillId="0" borderId="67" xfId="0" applyFont="1" applyBorder="1" applyAlignment="1">
      <alignment horizontal="left" vertical="center" wrapText="1"/>
    </xf>
    <xf numFmtId="0" fontId="9" fillId="0" borderId="57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6" fillId="0" borderId="69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4" fillId="0" borderId="40" xfId="0" applyFont="1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top" wrapText="1"/>
      <protection locked="0"/>
    </xf>
    <xf numFmtId="0" fontId="0" fillId="0" borderId="58" xfId="0" applyBorder="1" applyAlignment="1">
      <alignment horizontal="left" vertical="top" wrapText="1"/>
    </xf>
    <xf numFmtId="0" fontId="4" fillId="0" borderId="15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>
      <alignment horizontal="left" vertical="top" wrapText="1"/>
    </xf>
    <xf numFmtId="0" fontId="4" fillId="0" borderId="0" xfId="0" applyFont="1" applyAlignment="1" applyProtection="1">
      <alignment horizontal="left" vertical="top" wrapText="1"/>
      <protection hidden="1"/>
    </xf>
    <xf numFmtId="0" fontId="3" fillId="0" borderId="0" xfId="0" applyFont="1" applyAlignment="1">
      <alignment vertical="center" wrapText="1"/>
    </xf>
    <xf numFmtId="0" fontId="4" fillId="0" borderId="0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Border="1" applyAlignment="1">
      <alignment horizontal="center" vertical="center"/>
    </xf>
    <xf numFmtId="0" fontId="4" fillId="0" borderId="67" xfId="0" applyFont="1" applyBorder="1" applyAlignment="1" applyProtection="1">
      <alignment horizontal="left" vertical="center"/>
      <protection locked="0"/>
    </xf>
    <xf numFmtId="0" fontId="0" fillId="0" borderId="56" xfId="0" applyBorder="1" applyAlignment="1" applyProtection="1">
      <alignment horizontal="left" vertical="center"/>
      <protection locked="0"/>
    </xf>
    <xf numFmtId="0" fontId="0" fillId="0" borderId="12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4" fillId="0" borderId="15" xfId="0" applyFont="1" applyBorder="1" applyAlignment="1" applyProtection="1">
      <alignment vertical="top" wrapText="1"/>
      <protection locked="0"/>
    </xf>
    <xf numFmtId="0" fontId="4" fillId="0" borderId="16" xfId="0" applyFont="1" applyBorder="1" applyAlignment="1" applyProtection="1">
      <alignment vertical="top" wrapText="1"/>
      <protection locked="0"/>
    </xf>
    <xf numFmtId="0" fontId="4" fillId="0" borderId="60" xfId="0" applyFont="1" applyBorder="1" applyAlignment="1" applyProtection="1">
      <alignment vertical="center" wrapText="1"/>
      <protection locked="0"/>
    </xf>
    <xf numFmtId="0" fontId="4" fillId="0" borderId="42" xfId="0" applyFont="1" applyBorder="1" applyAlignment="1" applyProtection="1">
      <alignment vertical="center" wrapText="1"/>
      <protection locked="0"/>
    </xf>
    <xf numFmtId="0" fontId="2" fillId="0" borderId="52" xfId="0" applyFont="1" applyBorder="1" applyAlignment="1" applyProtection="1">
      <alignment vertical="center" wrapText="1"/>
      <protection locked="0"/>
    </xf>
    <xf numFmtId="0" fontId="4" fillId="0" borderId="13" xfId="0" applyFont="1" applyBorder="1" applyAlignment="1" applyProtection="1">
      <alignment vertical="center" wrapText="1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4" fillId="0" borderId="70" xfId="0" applyFont="1" applyBorder="1" applyAlignment="1" applyProtection="1">
      <alignment vertical="center" wrapText="1"/>
      <protection locked="0"/>
    </xf>
    <xf numFmtId="0" fontId="0" fillId="0" borderId="71" xfId="0" applyBorder="1" applyAlignment="1">
      <alignment vertical="center"/>
    </xf>
    <xf numFmtId="0" fontId="0" fillId="0" borderId="72" xfId="0" applyBorder="1" applyAlignment="1">
      <alignment vertical="center"/>
    </xf>
  </cellXfs>
  <cellStyles count="3">
    <cellStyle name="スタイル 1" xfId="1"/>
    <cellStyle name="標準" xfId="0" builtinId="0"/>
    <cellStyle name="標準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I33"/>
  <sheetViews>
    <sheetView tabSelected="1" topLeftCell="A13" workbookViewId="0">
      <selection sqref="A1:F2"/>
    </sheetView>
  </sheetViews>
  <sheetFormatPr defaultColWidth="13" defaultRowHeight="13.5" x14ac:dyDescent="0.15"/>
  <cols>
    <col min="1" max="1" width="5.375" customWidth="1"/>
    <col min="2" max="2" width="25.875" customWidth="1"/>
    <col min="3" max="3" width="6.875" customWidth="1"/>
    <col min="4" max="4" width="6.375" customWidth="1"/>
    <col min="5" max="6" width="8.125" customWidth="1"/>
    <col min="7" max="8" width="7.5" customWidth="1"/>
    <col min="9" max="9" width="7.875" customWidth="1"/>
  </cols>
  <sheetData>
    <row r="1" spans="1:9" ht="26.1" customHeight="1" x14ac:dyDescent="0.15">
      <c r="A1" s="136" t="s">
        <v>193</v>
      </c>
      <c r="B1" s="137"/>
      <c r="C1" s="137"/>
      <c r="D1" s="137"/>
      <c r="E1" s="137"/>
      <c r="F1" s="137"/>
      <c r="G1" s="107"/>
      <c r="H1" s="107"/>
      <c r="I1" s="106"/>
    </row>
    <row r="2" spans="1:9" ht="27.75" customHeight="1" thickBot="1" x14ac:dyDescent="0.2">
      <c r="A2" s="138"/>
      <c r="B2" s="139"/>
      <c r="C2" s="139"/>
      <c r="D2" s="139"/>
      <c r="E2" s="139"/>
      <c r="F2" s="139"/>
      <c r="G2" s="104"/>
      <c r="H2" s="104"/>
      <c r="I2" s="103"/>
    </row>
    <row r="3" spans="1:9" ht="18" thickBot="1" x14ac:dyDescent="0.2">
      <c r="A3" s="102" t="s">
        <v>192</v>
      </c>
      <c r="B3" s="101"/>
      <c r="C3" s="128" t="s">
        <v>191</v>
      </c>
      <c r="D3" s="129"/>
      <c r="E3" s="128" t="s">
        <v>184</v>
      </c>
      <c r="F3" s="135"/>
      <c r="G3" s="135"/>
      <c r="H3" s="135"/>
      <c r="I3" s="129"/>
    </row>
    <row r="4" spans="1:9" ht="17.25" x14ac:dyDescent="0.15">
      <c r="A4" s="100" t="s">
        <v>58</v>
      </c>
      <c r="B4" s="99"/>
      <c r="C4" s="130"/>
      <c r="D4" s="131"/>
      <c r="E4" s="120" t="s">
        <v>190</v>
      </c>
      <c r="F4" s="121"/>
      <c r="G4" s="122" t="s">
        <v>189</v>
      </c>
      <c r="H4" s="123"/>
      <c r="I4" s="124"/>
    </row>
    <row r="5" spans="1:9" ht="18" thickBot="1" x14ac:dyDescent="0.2">
      <c r="A5" s="98"/>
      <c r="B5" s="97"/>
      <c r="C5" s="96" t="s">
        <v>188</v>
      </c>
      <c r="D5" s="95" t="s">
        <v>187</v>
      </c>
      <c r="E5" s="94" t="s">
        <v>186</v>
      </c>
      <c r="F5" s="92" t="s">
        <v>187</v>
      </c>
      <c r="G5" s="94" t="s">
        <v>186</v>
      </c>
      <c r="H5" s="93" t="s">
        <v>185</v>
      </c>
      <c r="I5" s="92" t="s">
        <v>184</v>
      </c>
    </row>
    <row r="6" spans="1:9" ht="17.25" x14ac:dyDescent="0.15">
      <c r="A6" s="125" t="s">
        <v>182</v>
      </c>
      <c r="B6" s="126"/>
      <c r="C6" s="126"/>
      <c r="D6" s="126"/>
      <c r="E6" s="126"/>
      <c r="F6" s="126"/>
      <c r="G6" s="126"/>
      <c r="H6" s="126"/>
      <c r="I6" s="127"/>
    </row>
    <row r="7" spans="1:9" ht="17.25" x14ac:dyDescent="0.15">
      <c r="A7" s="76"/>
      <c r="B7" s="91" t="s">
        <v>183</v>
      </c>
      <c r="C7" s="79" t="s">
        <v>170</v>
      </c>
      <c r="D7" s="77"/>
      <c r="E7" s="86"/>
      <c r="F7" s="77"/>
      <c r="G7" s="90"/>
      <c r="H7" s="85"/>
      <c r="I7" s="89"/>
    </row>
    <row r="8" spans="1:9" ht="17.25" x14ac:dyDescent="0.15">
      <c r="A8" s="76"/>
      <c r="B8" s="88" t="s">
        <v>182</v>
      </c>
      <c r="C8" s="74" t="s">
        <v>170</v>
      </c>
      <c r="D8" s="72"/>
      <c r="E8" s="73" t="s">
        <v>170</v>
      </c>
      <c r="F8" s="72"/>
      <c r="G8" s="64" t="s">
        <v>170</v>
      </c>
      <c r="H8" s="83"/>
      <c r="I8" s="62"/>
    </row>
    <row r="9" spans="1:9" ht="17.25" x14ac:dyDescent="0.15">
      <c r="A9" s="76"/>
      <c r="B9" s="87"/>
      <c r="C9" s="82"/>
      <c r="D9" s="80"/>
      <c r="E9" s="81"/>
      <c r="F9" s="80"/>
      <c r="G9" s="71"/>
      <c r="H9" s="70"/>
      <c r="I9" s="69"/>
    </row>
    <row r="10" spans="1:9" ht="17.25" x14ac:dyDescent="0.15">
      <c r="A10" s="132" t="s">
        <v>181</v>
      </c>
      <c r="B10" s="133"/>
      <c r="C10" s="133"/>
      <c r="D10" s="133"/>
      <c r="E10" s="133"/>
      <c r="F10" s="133"/>
      <c r="G10" s="133"/>
      <c r="H10" s="133"/>
      <c r="I10" s="134"/>
    </row>
    <row r="11" spans="1:9" ht="17.25" x14ac:dyDescent="0.15">
      <c r="A11" s="76"/>
      <c r="B11" s="75" t="s">
        <v>180</v>
      </c>
      <c r="C11" s="79" t="s">
        <v>170</v>
      </c>
      <c r="D11" s="77"/>
      <c r="E11" s="78" t="s">
        <v>170</v>
      </c>
      <c r="F11" s="77"/>
      <c r="G11" s="68" t="s">
        <v>170</v>
      </c>
      <c r="H11" s="67"/>
      <c r="I11" s="66"/>
    </row>
    <row r="12" spans="1:9" ht="17.25" x14ac:dyDescent="0.15">
      <c r="A12" s="76"/>
      <c r="B12" s="75" t="s">
        <v>179</v>
      </c>
      <c r="C12" s="74" t="s">
        <v>170</v>
      </c>
      <c r="D12" s="72"/>
      <c r="E12" s="73" t="s">
        <v>170</v>
      </c>
      <c r="F12" s="72"/>
      <c r="G12" s="64" t="s">
        <v>170</v>
      </c>
      <c r="H12" s="63"/>
      <c r="I12" s="62"/>
    </row>
    <row r="13" spans="1:9" ht="17.25" x14ac:dyDescent="0.15">
      <c r="A13" s="76"/>
      <c r="B13" s="75" t="s">
        <v>178</v>
      </c>
      <c r="C13" s="74"/>
      <c r="D13" s="72"/>
      <c r="E13" s="73"/>
      <c r="F13" s="72"/>
      <c r="G13" s="64"/>
      <c r="H13" s="63"/>
      <c r="I13" s="62"/>
    </row>
    <row r="14" spans="1:9" ht="17.25" x14ac:dyDescent="0.15">
      <c r="A14" s="76"/>
      <c r="B14" s="75" t="s">
        <v>177</v>
      </c>
      <c r="C14" s="74"/>
      <c r="D14" s="72"/>
      <c r="E14" s="73"/>
      <c r="F14" s="72"/>
      <c r="G14" s="64"/>
      <c r="H14" s="63"/>
      <c r="I14" s="62"/>
    </row>
    <row r="15" spans="1:9" ht="17.25" x14ac:dyDescent="0.15">
      <c r="A15" s="76"/>
      <c r="B15" s="75" t="s">
        <v>176</v>
      </c>
      <c r="C15" s="74"/>
      <c r="D15" s="72"/>
      <c r="E15" s="73"/>
      <c r="F15" s="72"/>
      <c r="G15" s="64"/>
      <c r="H15" s="63"/>
      <c r="I15" s="62"/>
    </row>
    <row r="16" spans="1:9" ht="17.25" x14ac:dyDescent="0.15">
      <c r="A16" s="76"/>
      <c r="B16" s="75" t="s">
        <v>175</v>
      </c>
      <c r="C16" s="74"/>
      <c r="D16" s="72"/>
      <c r="E16" s="73"/>
      <c r="F16" s="72"/>
      <c r="G16" s="64"/>
      <c r="H16" s="63"/>
      <c r="I16" s="62"/>
    </row>
    <row r="17" spans="1:9" ht="17.25" x14ac:dyDescent="0.15">
      <c r="A17" s="76"/>
      <c r="B17" s="75" t="s">
        <v>222</v>
      </c>
      <c r="C17" s="74"/>
      <c r="D17" s="72"/>
      <c r="E17" s="73"/>
      <c r="F17" s="72"/>
      <c r="G17" s="64"/>
      <c r="H17" s="63"/>
      <c r="I17" s="62"/>
    </row>
    <row r="18" spans="1:9" ht="17.25" x14ac:dyDescent="0.15">
      <c r="A18" s="76"/>
      <c r="B18" s="75"/>
      <c r="C18" s="74"/>
      <c r="D18" s="72"/>
      <c r="E18" s="73"/>
      <c r="F18" s="72"/>
      <c r="G18" s="64"/>
      <c r="H18" s="63"/>
      <c r="I18" s="62"/>
    </row>
    <row r="19" spans="1:9" ht="17.25" x14ac:dyDescent="0.15">
      <c r="A19" s="76"/>
      <c r="B19" s="75"/>
      <c r="C19" s="82"/>
      <c r="D19" s="80"/>
      <c r="E19" s="81"/>
      <c r="F19" s="80"/>
      <c r="G19" s="71"/>
      <c r="H19" s="70"/>
      <c r="I19" s="69"/>
    </row>
    <row r="20" spans="1:9" ht="17.25" x14ac:dyDescent="0.15">
      <c r="A20" s="132" t="s">
        <v>174</v>
      </c>
      <c r="B20" s="133"/>
      <c r="C20" s="133"/>
      <c r="D20" s="133"/>
      <c r="E20" s="133"/>
      <c r="F20" s="133"/>
      <c r="G20" s="133"/>
      <c r="H20" s="133"/>
      <c r="I20" s="134"/>
    </row>
    <row r="21" spans="1:9" ht="17.25" x14ac:dyDescent="0.15">
      <c r="A21" s="76"/>
      <c r="B21" s="75" t="s">
        <v>173</v>
      </c>
      <c r="C21" s="79" t="s">
        <v>170</v>
      </c>
      <c r="D21" s="77"/>
      <c r="E21" s="86"/>
      <c r="F21" s="77"/>
      <c r="G21" s="68" t="s">
        <v>170</v>
      </c>
      <c r="H21" s="85"/>
      <c r="I21" s="66"/>
    </row>
    <row r="22" spans="1:9" ht="17.25" x14ac:dyDescent="0.15">
      <c r="A22" s="76"/>
      <c r="B22" s="75" t="s">
        <v>172</v>
      </c>
      <c r="C22" s="74" t="s">
        <v>170</v>
      </c>
      <c r="D22" s="72"/>
      <c r="E22" s="84"/>
      <c r="F22" s="72"/>
      <c r="G22" s="64" t="s">
        <v>170</v>
      </c>
      <c r="H22" s="83"/>
      <c r="I22" s="62"/>
    </row>
    <row r="23" spans="1:9" ht="17.25" x14ac:dyDescent="0.15">
      <c r="A23" s="76"/>
      <c r="B23" s="75" t="s">
        <v>171</v>
      </c>
      <c r="C23" s="74" t="s">
        <v>170</v>
      </c>
      <c r="D23" s="72"/>
      <c r="E23" s="84"/>
      <c r="F23" s="72"/>
      <c r="G23" s="64" t="s">
        <v>170</v>
      </c>
      <c r="H23" s="83"/>
      <c r="I23" s="62"/>
    </row>
    <row r="24" spans="1:9" ht="17.25" x14ac:dyDescent="0.15">
      <c r="A24" s="76"/>
      <c r="B24" s="75"/>
      <c r="C24" s="82"/>
      <c r="D24" s="80"/>
      <c r="E24" s="81"/>
      <c r="F24" s="80"/>
      <c r="G24" s="71"/>
      <c r="H24" s="70"/>
      <c r="I24" s="69"/>
    </row>
    <row r="25" spans="1:9" ht="17.25" x14ac:dyDescent="0.15">
      <c r="A25" s="132" t="s">
        <v>169</v>
      </c>
      <c r="B25" s="133"/>
      <c r="C25" s="133"/>
      <c r="D25" s="133"/>
      <c r="E25" s="133"/>
      <c r="F25" s="133"/>
      <c r="G25" s="133"/>
      <c r="H25" s="133"/>
      <c r="I25" s="134"/>
    </row>
    <row r="26" spans="1:9" ht="17.25" x14ac:dyDescent="0.15">
      <c r="A26" s="76"/>
      <c r="B26" s="75" t="s">
        <v>168</v>
      </c>
      <c r="C26" s="79"/>
      <c r="D26" s="77"/>
      <c r="E26" s="78"/>
      <c r="F26" s="77"/>
      <c r="G26" s="68"/>
      <c r="H26" s="67"/>
      <c r="I26" s="66"/>
    </row>
    <row r="27" spans="1:9" ht="17.25" x14ac:dyDescent="0.15">
      <c r="A27" s="76"/>
      <c r="B27" s="75"/>
      <c r="C27" s="74"/>
      <c r="D27" s="72"/>
      <c r="E27" s="73"/>
      <c r="F27" s="72"/>
      <c r="G27" s="64"/>
      <c r="H27" s="63"/>
      <c r="I27" s="62"/>
    </row>
    <row r="28" spans="1:9" x14ac:dyDescent="0.15">
      <c r="A28" s="65"/>
      <c r="B28" s="56"/>
      <c r="C28" s="70"/>
      <c r="D28" s="69"/>
      <c r="E28" s="71"/>
      <c r="F28" s="69"/>
      <c r="G28" s="71"/>
      <c r="H28" s="70"/>
      <c r="I28" s="69"/>
    </row>
    <row r="29" spans="1:9" x14ac:dyDescent="0.15">
      <c r="A29" s="117" t="s">
        <v>14</v>
      </c>
      <c r="B29" s="118"/>
      <c r="C29" s="118"/>
      <c r="D29" s="118"/>
      <c r="E29" s="118"/>
      <c r="F29" s="118"/>
      <c r="G29" s="118"/>
      <c r="H29" s="118"/>
      <c r="I29" s="119"/>
    </row>
    <row r="30" spans="1:9" x14ac:dyDescent="0.15">
      <c r="A30" s="65"/>
      <c r="B30" s="56"/>
      <c r="C30" s="67"/>
      <c r="D30" s="66"/>
      <c r="E30" s="68"/>
      <c r="F30" s="66"/>
      <c r="G30" s="68"/>
      <c r="H30" s="67"/>
      <c r="I30" s="66"/>
    </row>
    <row r="31" spans="1:9" x14ac:dyDescent="0.15">
      <c r="A31" s="65"/>
      <c r="B31" s="56"/>
      <c r="C31" s="63"/>
      <c r="D31" s="62"/>
      <c r="E31" s="64"/>
      <c r="F31" s="62"/>
      <c r="G31" s="64"/>
      <c r="H31" s="63"/>
      <c r="I31" s="62"/>
    </row>
    <row r="32" spans="1:9" ht="14.25" thickBot="1" x14ac:dyDescent="0.2">
      <c r="A32" s="61"/>
      <c r="B32" s="60"/>
      <c r="C32" s="58"/>
      <c r="D32" s="57"/>
      <c r="E32" s="59"/>
      <c r="F32" s="57"/>
      <c r="G32" s="59"/>
      <c r="H32" s="58"/>
      <c r="I32" s="57"/>
    </row>
    <row r="33" spans="2:9" x14ac:dyDescent="0.15">
      <c r="B33" t="s">
        <v>167</v>
      </c>
      <c r="I33" s="55" t="s">
        <v>223</v>
      </c>
    </row>
  </sheetData>
  <mergeCells count="10">
    <mergeCell ref="A1:F2"/>
    <mergeCell ref="A29:I29"/>
    <mergeCell ref="E4:F4"/>
    <mergeCell ref="G4:I4"/>
    <mergeCell ref="A6:I6"/>
    <mergeCell ref="C3:D4"/>
    <mergeCell ref="A10:I10"/>
    <mergeCell ref="A20:I20"/>
    <mergeCell ref="A25:I25"/>
    <mergeCell ref="E3:I3"/>
  </mergeCells>
  <phoneticPr fontId="1"/>
  <pageMargins left="0.78700000000000003" right="0.78700000000000003" top="0.98399999999999999" bottom="0.98399999999999999" header="0.3" footer="0.3"/>
  <pageSetup paperSize="9" orientation="portrait" horizontalDpi="1200" verticalDpi="12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N42"/>
  <sheetViews>
    <sheetView zoomScale="73" zoomScaleNormal="73" zoomScalePageLayoutView="73" workbookViewId="0">
      <selection activeCell="P16" sqref="P16"/>
    </sheetView>
  </sheetViews>
  <sheetFormatPr defaultColWidth="13" defaultRowHeight="13.5" x14ac:dyDescent="0.15"/>
  <cols>
    <col min="1" max="1" width="5.375" customWidth="1"/>
    <col min="2" max="2" width="28.875" customWidth="1"/>
    <col min="3" max="3" width="6.875" customWidth="1"/>
    <col min="4" max="4" width="6.375" customWidth="1"/>
    <col min="5" max="12" width="8.125" customWidth="1"/>
    <col min="13" max="13" width="7.5" customWidth="1"/>
    <col min="14" max="14" width="10.375" customWidth="1"/>
  </cols>
  <sheetData>
    <row r="1" spans="1:14" ht="26.1" customHeight="1" x14ac:dyDescent="0.15">
      <c r="A1" s="136" t="s">
        <v>221</v>
      </c>
      <c r="B1" s="137"/>
      <c r="C1" s="137"/>
      <c r="D1" s="137"/>
      <c r="E1" s="137"/>
      <c r="F1" s="108"/>
      <c r="G1" s="108"/>
      <c r="H1" s="108"/>
      <c r="I1" s="108"/>
      <c r="J1" s="108"/>
      <c r="K1" s="108"/>
      <c r="L1" s="108"/>
      <c r="M1" s="107"/>
      <c r="N1" s="106"/>
    </row>
    <row r="2" spans="1:14" ht="27.75" customHeight="1" thickBot="1" x14ac:dyDescent="0.2">
      <c r="A2" s="141"/>
      <c r="B2" s="142"/>
      <c r="C2" s="142"/>
      <c r="D2" s="142"/>
      <c r="E2" s="142"/>
      <c r="F2" s="105"/>
      <c r="G2" s="105"/>
      <c r="H2" s="105"/>
      <c r="I2" s="105"/>
      <c r="J2" s="105"/>
      <c r="K2" s="105"/>
      <c r="L2" s="105"/>
      <c r="M2" s="104"/>
      <c r="N2" s="103"/>
    </row>
    <row r="3" spans="1:14" ht="18" thickBot="1" x14ac:dyDescent="0.2">
      <c r="A3" s="102" t="s">
        <v>220</v>
      </c>
      <c r="B3" s="101"/>
      <c r="C3" s="128" t="s">
        <v>191</v>
      </c>
      <c r="D3" s="129"/>
      <c r="E3" s="128" t="s">
        <v>184</v>
      </c>
      <c r="F3" s="135"/>
      <c r="G3" s="135"/>
      <c r="H3" s="135"/>
      <c r="I3" s="135"/>
      <c r="J3" s="135"/>
      <c r="K3" s="135"/>
      <c r="L3" s="135"/>
      <c r="M3" s="135"/>
      <c r="N3" s="129"/>
    </row>
    <row r="4" spans="1:14" ht="17.25" x14ac:dyDescent="0.15">
      <c r="A4" s="100" t="s">
        <v>58</v>
      </c>
      <c r="B4" s="99"/>
      <c r="C4" s="130"/>
      <c r="D4" s="131"/>
      <c r="E4" s="120" t="s">
        <v>190</v>
      </c>
      <c r="F4" s="121"/>
      <c r="G4" s="143" t="s">
        <v>219</v>
      </c>
      <c r="H4" s="144"/>
      <c r="I4" s="145"/>
      <c r="J4" s="143" t="s">
        <v>218</v>
      </c>
      <c r="K4" s="144"/>
      <c r="L4" s="145"/>
      <c r="M4" s="122" t="s">
        <v>217</v>
      </c>
      <c r="N4" s="124"/>
    </row>
    <row r="5" spans="1:14" ht="18" thickBot="1" x14ac:dyDescent="0.2">
      <c r="A5" s="98"/>
      <c r="B5" s="97"/>
      <c r="C5" s="96" t="s">
        <v>188</v>
      </c>
      <c r="D5" s="95" t="s">
        <v>187</v>
      </c>
      <c r="E5" s="94" t="s">
        <v>186</v>
      </c>
      <c r="F5" s="92" t="s">
        <v>184</v>
      </c>
      <c r="G5" s="115" t="s">
        <v>186</v>
      </c>
      <c r="H5" s="115" t="s">
        <v>216</v>
      </c>
      <c r="I5" s="115" t="s">
        <v>184</v>
      </c>
      <c r="J5" s="116" t="s">
        <v>186</v>
      </c>
      <c r="K5" s="115" t="s">
        <v>216</v>
      </c>
      <c r="L5" s="115" t="s">
        <v>184</v>
      </c>
      <c r="M5" s="94" t="s">
        <v>186</v>
      </c>
      <c r="N5" s="92" t="s">
        <v>215</v>
      </c>
    </row>
    <row r="6" spans="1:14" ht="17.25" x14ac:dyDescent="0.15">
      <c r="A6" s="125" t="s">
        <v>182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7"/>
    </row>
    <row r="7" spans="1:14" ht="17.25" x14ac:dyDescent="0.15">
      <c r="A7" s="76"/>
      <c r="B7" s="91" t="s">
        <v>214</v>
      </c>
      <c r="C7" s="114"/>
      <c r="D7" s="77"/>
      <c r="E7" s="86"/>
      <c r="F7" s="77"/>
      <c r="G7" s="78" t="s">
        <v>195</v>
      </c>
      <c r="H7" s="79"/>
      <c r="I7" s="77"/>
      <c r="J7" s="78" t="s">
        <v>195</v>
      </c>
      <c r="K7" s="79"/>
      <c r="L7" s="77"/>
      <c r="M7" s="90"/>
      <c r="N7" s="66"/>
    </row>
    <row r="8" spans="1:14" ht="17.25" x14ac:dyDescent="0.15">
      <c r="A8" s="76"/>
      <c r="B8" s="88" t="s">
        <v>213</v>
      </c>
      <c r="C8" s="74" t="s">
        <v>195</v>
      </c>
      <c r="D8" s="72"/>
      <c r="E8" s="73" t="s">
        <v>195</v>
      </c>
      <c r="F8" s="72"/>
      <c r="G8" s="73" t="s">
        <v>195</v>
      </c>
      <c r="H8" s="74"/>
      <c r="I8" s="72"/>
      <c r="J8" s="73" t="s">
        <v>195</v>
      </c>
      <c r="K8" s="74"/>
      <c r="L8" s="72"/>
      <c r="M8" s="64" t="s">
        <v>195</v>
      </c>
      <c r="N8" s="62"/>
    </row>
    <row r="9" spans="1:14" ht="17.25" x14ac:dyDescent="0.15">
      <c r="A9" s="76"/>
      <c r="B9" s="87"/>
      <c r="C9" s="82"/>
      <c r="D9" s="80"/>
      <c r="E9" s="81"/>
      <c r="F9" s="80"/>
      <c r="G9" s="81"/>
      <c r="H9" s="82"/>
      <c r="I9" s="80"/>
      <c r="J9" s="81"/>
      <c r="K9" s="82"/>
      <c r="L9" s="80"/>
      <c r="M9" s="71"/>
      <c r="N9" s="69"/>
    </row>
    <row r="10" spans="1:14" ht="17.25" x14ac:dyDescent="0.15">
      <c r="A10" s="132" t="s">
        <v>181</v>
      </c>
      <c r="B10" s="133"/>
      <c r="C10" s="140"/>
      <c r="D10" s="140"/>
      <c r="E10" s="140"/>
      <c r="F10" s="140"/>
      <c r="G10" s="133"/>
      <c r="H10" s="133"/>
      <c r="I10" s="133"/>
      <c r="J10" s="133"/>
      <c r="K10" s="133"/>
      <c r="L10" s="133"/>
      <c r="M10" s="133"/>
      <c r="N10" s="134"/>
    </row>
    <row r="11" spans="1:14" ht="17.25" x14ac:dyDescent="0.15">
      <c r="A11" s="76"/>
      <c r="B11" s="75" t="s">
        <v>212</v>
      </c>
      <c r="C11" s="114"/>
      <c r="D11" s="113"/>
      <c r="E11" s="86"/>
      <c r="F11" s="113"/>
      <c r="G11" s="78" t="s">
        <v>195</v>
      </c>
      <c r="H11" s="79"/>
      <c r="I11" s="77"/>
      <c r="J11" s="78" t="s">
        <v>195</v>
      </c>
      <c r="K11" s="79"/>
      <c r="L11" s="77"/>
      <c r="M11" s="90"/>
      <c r="N11" s="89"/>
    </row>
    <row r="12" spans="1:14" ht="17.25" x14ac:dyDescent="0.15">
      <c r="A12" s="76"/>
      <c r="B12" s="75" t="s">
        <v>211</v>
      </c>
      <c r="C12" s="112"/>
      <c r="D12" s="111"/>
      <c r="E12" s="84"/>
      <c r="F12" s="111"/>
      <c r="G12" s="73" t="s">
        <v>195</v>
      </c>
      <c r="H12" s="74"/>
      <c r="I12" s="72"/>
      <c r="J12" s="73" t="s">
        <v>195</v>
      </c>
      <c r="K12" s="74"/>
      <c r="L12" s="72"/>
      <c r="M12" s="110"/>
      <c r="N12" s="109"/>
    </row>
    <row r="13" spans="1:14" ht="17.25" x14ac:dyDescent="0.15">
      <c r="A13" s="76"/>
      <c r="B13" s="75" t="s">
        <v>210</v>
      </c>
      <c r="C13" s="112"/>
      <c r="D13" s="111"/>
      <c r="E13" s="84"/>
      <c r="F13" s="111"/>
      <c r="G13" s="73"/>
      <c r="H13" s="74"/>
      <c r="I13" s="72"/>
      <c r="J13" s="73"/>
      <c r="K13" s="74"/>
      <c r="L13" s="72"/>
      <c r="M13" s="110"/>
      <c r="N13" s="109"/>
    </row>
    <row r="14" spans="1:14" ht="17.25" x14ac:dyDescent="0.15">
      <c r="A14" s="76"/>
      <c r="B14" s="75" t="s">
        <v>209</v>
      </c>
      <c r="C14" s="112"/>
      <c r="D14" s="111"/>
      <c r="E14" s="84"/>
      <c r="F14" s="111"/>
      <c r="G14" s="73"/>
      <c r="H14" s="74"/>
      <c r="I14" s="72"/>
      <c r="J14" s="73"/>
      <c r="K14" s="74"/>
      <c r="L14" s="72"/>
      <c r="M14" s="110"/>
      <c r="N14" s="109"/>
    </row>
    <row r="15" spans="1:14" ht="17.25" x14ac:dyDescent="0.15">
      <c r="A15" s="76"/>
      <c r="B15" s="75" t="s">
        <v>208</v>
      </c>
      <c r="C15" s="112"/>
      <c r="D15" s="111"/>
      <c r="E15" s="84"/>
      <c r="F15" s="111"/>
      <c r="G15" s="73"/>
      <c r="H15" s="74"/>
      <c r="I15" s="72"/>
      <c r="J15" s="73"/>
      <c r="K15" s="74"/>
      <c r="L15" s="72"/>
      <c r="M15" s="110"/>
      <c r="N15" s="109"/>
    </row>
    <row r="16" spans="1:14" ht="17.25" x14ac:dyDescent="0.15">
      <c r="A16" s="76"/>
      <c r="B16" s="75" t="s">
        <v>207</v>
      </c>
      <c r="C16" s="74" t="s">
        <v>195</v>
      </c>
      <c r="D16" s="72"/>
      <c r="E16" s="73" t="s">
        <v>195</v>
      </c>
      <c r="F16" s="72"/>
      <c r="G16" s="73" t="s">
        <v>195</v>
      </c>
      <c r="H16" s="74"/>
      <c r="I16" s="72"/>
      <c r="J16" s="73" t="s">
        <v>195</v>
      </c>
      <c r="K16" s="74"/>
      <c r="L16" s="72"/>
      <c r="M16" s="64" t="s">
        <v>202</v>
      </c>
      <c r="N16" s="62"/>
    </row>
    <row r="17" spans="1:14" ht="17.25" x14ac:dyDescent="0.15">
      <c r="A17" s="76"/>
      <c r="B17" s="75" t="s">
        <v>206</v>
      </c>
      <c r="C17" s="74" t="s">
        <v>195</v>
      </c>
      <c r="D17" s="72"/>
      <c r="E17" s="73" t="s">
        <v>195</v>
      </c>
      <c r="F17" s="72"/>
      <c r="G17" s="73" t="s">
        <v>195</v>
      </c>
      <c r="H17" s="74"/>
      <c r="I17" s="72"/>
      <c r="J17" s="73" t="s">
        <v>202</v>
      </c>
      <c r="K17" s="74"/>
      <c r="L17" s="72"/>
      <c r="M17" s="64" t="s">
        <v>202</v>
      </c>
      <c r="N17" s="62"/>
    </row>
    <row r="18" spans="1:14" ht="17.25" x14ac:dyDescent="0.15">
      <c r="A18" s="76"/>
      <c r="B18" s="75" t="s">
        <v>205</v>
      </c>
      <c r="C18" s="74" t="s">
        <v>195</v>
      </c>
      <c r="D18" s="72"/>
      <c r="E18" s="73" t="s">
        <v>195</v>
      </c>
      <c r="F18" s="72"/>
      <c r="G18" s="73" t="s">
        <v>195</v>
      </c>
      <c r="H18" s="74"/>
      <c r="I18" s="72"/>
      <c r="J18" s="73" t="s">
        <v>202</v>
      </c>
      <c r="K18" s="74"/>
      <c r="L18" s="72"/>
      <c r="M18" s="64" t="s">
        <v>202</v>
      </c>
      <c r="N18" s="62"/>
    </row>
    <row r="19" spans="1:14" ht="17.25" x14ac:dyDescent="0.15">
      <c r="A19" s="76"/>
      <c r="B19" s="75" t="s">
        <v>204</v>
      </c>
      <c r="C19" s="74" t="s">
        <v>195</v>
      </c>
      <c r="D19" s="72"/>
      <c r="E19" s="73" t="s">
        <v>195</v>
      </c>
      <c r="F19" s="72"/>
      <c r="G19" s="73" t="s">
        <v>195</v>
      </c>
      <c r="H19" s="74"/>
      <c r="I19" s="72"/>
      <c r="J19" s="73" t="s">
        <v>202</v>
      </c>
      <c r="K19" s="74"/>
      <c r="L19" s="72"/>
      <c r="M19" s="64" t="s">
        <v>202</v>
      </c>
      <c r="N19" s="62"/>
    </row>
    <row r="20" spans="1:14" ht="17.25" x14ac:dyDescent="0.15">
      <c r="A20" s="76"/>
      <c r="B20" s="75" t="s">
        <v>203</v>
      </c>
      <c r="C20" s="74"/>
      <c r="D20" s="72"/>
      <c r="E20" s="73"/>
      <c r="F20" s="72"/>
      <c r="G20" s="73"/>
      <c r="H20" s="74"/>
      <c r="I20" s="72"/>
      <c r="J20" s="73" t="s">
        <v>202</v>
      </c>
      <c r="K20" s="74"/>
      <c r="L20" s="72"/>
      <c r="M20" s="64" t="s">
        <v>202</v>
      </c>
      <c r="N20" s="62"/>
    </row>
    <row r="21" spans="1:14" ht="17.25" x14ac:dyDescent="0.15">
      <c r="A21" s="76"/>
      <c r="B21" s="75" t="s">
        <v>175</v>
      </c>
      <c r="C21" s="74"/>
      <c r="D21" s="72"/>
      <c r="E21" s="73"/>
      <c r="F21" s="72"/>
      <c r="G21" s="73"/>
      <c r="H21" s="74"/>
      <c r="I21" s="72"/>
      <c r="J21" s="73"/>
      <c r="K21" s="74"/>
      <c r="L21" s="72"/>
      <c r="M21" s="64"/>
      <c r="N21" s="62"/>
    </row>
    <row r="22" spans="1:14" ht="17.25" x14ac:dyDescent="0.15">
      <c r="A22" s="76"/>
      <c r="B22" s="75" t="s">
        <v>222</v>
      </c>
      <c r="C22" s="74"/>
      <c r="D22" s="72"/>
      <c r="E22" s="73"/>
      <c r="F22" s="72"/>
      <c r="G22" s="73"/>
      <c r="H22" s="74"/>
      <c r="I22" s="72"/>
      <c r="J22" s="73"/>
      <c r="K22" s="74"/>
      <c r="L22" s="72"/>
      <c r="M22" s="64"/>
      <c r="N22" s="62"/>
    </row>
    <row r="23" spans="1:14" ht="17.25" x14ac:dyDescent="0.15">
      <c r="A23" s="76"/>
      <c r="B23" s="75" t="s">
        <v>201</v>
      </c>
      <c r="C23" s="74" t="s">
        <v>195</v>
      </c>
      <c r="D23" s="72"/>
      <c r="E23" s="73" t="s">
        <v>195</v>
      </c>
      <c r="F23" s="72"/>
      <c r="G23" s="73" t="s">
        <v>195</v>
      </c>
      <c r="H23" s="74"/>
      <c r="I23" s="72"/>
      <c r="J23" s="73" t="s">
        <v>195</v>
      </c>
      <c r="K23" s="74"/>
      <c r="L23" s="72"/>
      <c r="M23" s="110"/>
      <c r="N23" s="109"/>
    </row>
    <row r="24" spans="1:14" ht="17.25" x14ac:dyDescent="0.15">
      <c r="A24" s="76"/>
      <c r="B24" s="75" t="s">
        <v>200</v>
      </c>
      <c r="C24" s="74" t="s">
        <v>195</v>
      </c>
      <c r="D24" s="72"/>
      <c r="E24" s="73" t="s">
        <v>195</v>
      </c>
      <c r="F24" s="72"/>
      <c r="G24" s="84"/>
      <c r="H24" s="74"/>
      <c r="I24" s="72"/>
      <c r="J24" s="73" t="s">
        <v>195</v>
      </c>
      <c r="K24" s="74"/>
      <c r="L24" s="72"/>
      <c r="M24" s="110"/>
      <c r="N24" s="109"/>
    </row>
    <row r="25" spans="1:14" ht="17.25" x14ac:dyDescent="0.15">
      <c r="A25" s="76"/>
      <c r="B25" s="75" t="s">
        <v>199</v>
      </c>
      <c r="C25" s="74" t="s">
        <v>195</v>
      </c>
      <c r="D25" s="72"/>
      <c r="E25" s="73" t="s">
        <v>195</v>
      </c>
      <c r="F25" s="72"/>
      <c r="G25" s="73" t="s">
        <v>195</v>
      </c>
      <c r="H25" s="74"/>
      <c r="I25" s="72"/>
      <c r="J25" s="84"/>
      <c r="K25" s="112"/>
      <c r="L25" s="111"/>
      <c r="M25" s="110"/>
      <c r="N25" s="109"/>
    </row>
    <row r="26" spans="1:14" ht="17.25" x14ac:dyDescent="0.15">
      <c r="A26" s="76"/>
      <c r="B26" s="75" t="s">
        <v>198</v>
      </c>
      <c r="C26" s="74" t="s">
        <v>195</v>
      </c>
      <c r="D26" s="72"/>
      <c r="E26" s="73" t="s">
        <v>195</v>
      </c>
      <c r="F26" s="72"/>
      <c r="G26" s="73" t="s">
        <v>195</v>
      </c>
      <c r="H26" s="74"/>
      <c r="I26" s="72"/>
      <c r="J26" s="84"/>
      <c r="K26" s="112"/>
      <c r="L26" s="111"/>
      <c r="M26" s="110"/>
      <c r="N26" s="109"/>
    </row>
    <row r="27" spans="1:14" ht="17.25" x14ac:dyDescent="0.15">
      <c r="A27" s="76"/>
      <c r="B27" s="75" t="s">
        <v>197</v>
      </c>
      <c r="C27" s="74" t="s">
        <v>195</v>
      </c>
      <c r="D27" s="72"/>
      <c r="E27" s="84"/>
      <c r="F27" s="111"/>
      <c r="G27" s="84"/>
      <c r="H27" s="74"/>
      <c r="I27" s="72"/>
      <c r="J27" s="73" t="s">
        <v>195</v>
      </c>
      <c r="K27" s="74"/>
      <c r="L27" s="72"/>
      <c r="M27" s="110"/>
      <c r="N27" s="109"/>
    </row>
    <row r="28" spans="1:14" ht="17.25" x14ac:dyDescent="0.15">
      <c r="A28" s="76"/>
      <c r="B28" s="75"/>
      <c r="C28" s="82"/>
      <c r="D28" s="80"/>
      <c r="E28" s="81"/>
      <c r="F28" s="80"/>
      <c r="G28" s="81"/>
      <c r="H28" s="82"/>
      <c r="I28" s="80"/>
      <c r="J28" s="81"/>
      <c r="K28" s="82"/>
      <c r="L28" s="80"/>
      <c r="M28" s="71"/>
      <c r="N28" s="69"/>
    </row>
    <row r="29" spans="1:14" ht="17.25" x14ac:dyDescent="0.15">
      <c r="A29" s="132" t="s">
        <v>174</v>
      </c>
      <c r="B29" s="133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4"/>
    </row>
    <row r="30" spans="1:14" ht="17.25" x14ac:dyDescent="0.15">
      <c r="A30" s="76"/>
      <c r="B30" s="75" t="s">
        <v>173</v>
      </c>
      <c r="C30" s="79" t="s">
        <v>195</v>
      </c>
      <c r="D30" s="77"/>
      <c r="E30" s="86"/>
      <c r="F30" s="113"/>
      <c r="G30" s="86"/>
      <c r="H30" s="114"/>
      <c r="I30" s="113"/>
      <c r="J30" s="78" t="s">
        <v>195</v>
      </c>
      <c r="K30" s="79"/>
      <c r="L30" s="77"/>
      <c r="M30" s="68"/>
      <c r="N30" s="66"/>
    </row>
    <row r="31" spans="1:14" ht="17.25" x14ac:dyDescent="0.15">
      <c r="A31" s="76"/>
      <c r="B31" s="75" t="s">
        <v>196</v>
      </c>
      <c r="C31" s="112"/>
      <c r="D31" s="72"/>
      <c r="E31" s="84"/>
      <c r="F31" s="111"/>
      <c r="G31" s="84"/>
      <c r="H31" s="112"/>
      <c r="I31" s="111"/>
      <c r="J31" s="73" t="s">
        <v>195</v>
      </c>
      <c r="K31" s="74"/>
      <c r="L31" s="72"/>
      <c r="M31" s="110"/>
      <c r="N31" s="109"/>
    </row>
    <row r="32" spans="1:14" ht="17.25" x14ac:dyDescent="0.15">
      <c r="A32" s="76"/>
      <c r="B32" s="75" t="s">
        <v>171</v>
      </c>
      <c r="C32" s="74" t="s">
        <v>195</v>
      </c>
      <c r="D32" s="72"/>
      <c r="E32" s="84"/>
      <c r="F32" s="111"/>
      <c r="G32" s="84"/>
      <c r="H32" s="112"/>
      <c r="I32" s="111"/>
      <c r="J32" s="73" t="s">
        <v>195</v>
      </c>
      <c r="K32" s="74"/>
      <c r="L32" s="72"/>
      <c r="M32" s="110"/>
      <c r="N32" s="109"/>
    </row>
    <row r="33" spans="1:14" ht="17.25" x14ac:dyDescent="0.15">
      <c r="A33" s="76"/>
      <c r="B33" s="75"/>
      <c r="C33" s="82"/>
      <c r="D33" s="80"/>
      <c r="E33" s="81"/>
      <c r="F33" s="80"/>
      <c r="G33" s="81"/>
      <c r="H33" s="82"/>
      <c r="I33" s="80"/>
      <c r="J33" s="81"/>
      <c r="K33" s="82"/>
      <c r="L33" s="80"/>
      <c r="M33" s="71"/>
      <c r="N33" s="69"/>
    </row>
    <row r="34" spans="1:14" ht="17.25" x14ac:dyDescent="0.15">
      <c r="A34" s="132" t="s">
        <v>169</v>
      </c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4"/>
    </row>
    <row r="35" spans="1:14" ht="17.25" x14ac:dyDescent="0.15">
      <c r="A35" s="76"/>
      <c r="B35" s="75" t="s">
        <v>168</v>
      </c>
      <c r="C35" s="79"/>
      <c r="D35" s="77"/>
      <c r="E35" s="78"/>
      <c r="F35" s="77"/>
      <c r="G35" s="78"/>
      <c r="H35" s="79"/>
      <c r="I35" s="77"/>
      <c r="J35" s="78"/>
      <c r="K35" s="79"/>
      <c r="L35" s="77"/>
      <c r="M35" s="68"/>
      <c r="N35" s="66"/>
    </row>
    <row r="36" spans="1:14" ht="17.25" x14ac:dyDescent="0.15">
      <c r="A36" s="76"/>
      <c r="B36" s="75"/>
      <c r="C36" s="74"/>
      <c r="D36" s="72"/>
      <c r="E36" s="73"/>
      <c r="F36" s="72"/>
      <c r="G36" s="73"/>
      <c r="H36" s="74"/>
      <c r="I36" s="72"/>
      <c r="J36" s="73"/>
      <c r="K36" s="74"/>
      <c r="L36" s="72"/>
      <c r="M36" s="64"/>
      <c r="N36" s="62"/>
    </row>
    <row r="37" spans="1:14" x14ac:dyDescent="0.15">
      <c r="A37" s="65"/>
      <c r="B37" s="56"/>
      <c r="C37" s="70"/>
      <c r="D37" s="69"/>
      <c r="E37" s="71"/>
      <c r="F37" s="69"/>
      <c r="G37" s="71"/>
      <c r="H37" s="70"/>
      <c r="I37" s="69"/>
      <c r="J37" s="71"/>
      <c r="K37" s="70"/>
      <c r="L37" s="69"/>
      <c r="M37" s="71"/>
      <c r="N37" s="69"/>
    </row>
    <row r="38" spans="1:14" x14ac:dyDescent="0.15">
      <c r="A38" s="117" t="s">
        <v>14</v>
      </c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9"/>
    </row>
    <row r="39" spans="1:14" x14ac:dyDescent="0.15">
      <c r="A39" s="65"/>
      <c r="B39" s="56"/>
      <c r="C39" s="67"/>
      <c r="D39" s="66"/>
      <c r="E39" s="68"/>
      <c r="F39" s="66"/>
      <c r="G39" s="68"/>
      <c r="H39" s="67"/>
      <c r="I39" s="66"/>
      <c r="J39" s="68"/>
      <c r="K39" s="67"/>
      <c r="L39" s="66"/>
      <c r="M39" s="68"/>
      <c r="N39" s="66"/>
    </row>
    <row r="40" spans="1:14" x14ac:dyDescent="0.15">
      <c r="A40" s="65"/>
      <c r="B40" s="56"/>
      <c r="C40" s="63"/>
      <c r="D40" s="62"/>
      <c r="E40" s="64"/>
      <c r="F40" s="62"/>
      <c r="G40" s="64"/>
      <c r="H40" s="63"/>
      <c r="I40" s="62"/>
      <c r="J40" s="64"/>
      <c r="K40" s="63"/>
      <c r="L40" s="62"/>
      <c r="M40" s="64"/>
      <c r="N40" s="62"/>
    </row>
    <row r="41" spans="1:14" ht="14.25" thickBot="1" x14ac:dyDescent="0.2">
      <c r="A41" s="61"/>
      <c r="B41" s="60"/>
      <c r="C41" s="58"/>
      <c r="D41" s="57"/>
      <c r="E41" s="59"/>
      <c r="F41" s="57"/>
      <c r="G41" s="59"/>
      <c r="H41" s="58"/>
      <c r="I41" s="57"/>
      <c r="J41" s="59"/>
      <c r="K41" s="58"/>
      <c r="L41" s="57"/>
      <c r="M41" s="59"/>
      <c r="N41" s="57"/>
    </row>
    <row r="42" spans="1:14" x14ac:dyDescent="0.15">
      <c r="B42" t="s">
        <v>194</v>
      </c>
      <c r="N42" s="55" t="s">
        <v>224</v>
      </c>
    </row>
  </sheetData>
  <mergeCells count="12">
    <mergeCell ref="A1:E2"/>
    <mergeCell ref="C3:D4"/>
    <mergeCell ref="E3:N3"/>
    <mergeCell ref="E4:F4"/>
    <mergeCell ref="M4:N4"/>
    <mergeCell ref="G4:I4"/>
    <mergeCell ref="J4:L4"/>
    <mergeCell ref="A10:N10"/>
    <mergeCell ref="A29:N29"/>
    <mergeCell ref="A34:N34"/>
    <mergeCell ref="A38:N38"/>
    <mergeCell ref="A6:N6"/>
  </mergeCells>
  <phoneticPr fontId="1"/>
  <pageMargins left="0.78700000000000003" right="0.78700000000000003" top="0.31" bottom="0.3" header="0.3" footer="0.3"/>
  <pageSetup paperSize="9" scale="84" orientation="landscape" horizontalDpi="1200" verticalDpi="12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140"/>
  <sheetViews>
    <sheetView workbookViewId="0">
      <selection activeCell="H29" sqref="H29"/>
    </sheetView>
  </sheetViews>
  <sheetFormatPr defaultColWidth="8.875" defaultRowHeight="13.5" x14ac:dyDescent="0.15"/>
  <cols>
    <col min="1" max="1" width="11" bestFit="1" customWidth="1"/>
    <col min="2" max="2" width="18.875" bestFit="1" customWidth="1"/>
    <col min="7" max="7" width="11" bestFit="1" customWidth="1"/>
    <col min="8" max="8" width="20" bestFit="1" customWidth="1"/>
    <col min="9" max="9" width="2.5" bestFit="1" customWidth="1"/>
    <col min="10" max="10" width="9.625" customWidth="1"/>
    <col min="11" max="11" width="12.625" customWidth="1"/>
    <col min="12" max="12" width="27.375" style="47" customWidth="1"/>
  </cols>
  <sheetData>
    <row r="1" spans="1:12" x14ac:dyDescent="0.15">
      <c r="J1" s="152"/>
      <c r="K1" s="153"/>
      <c r="L1" s="42"/>
    </row>
    <row r="2" spans="1:12" x14ac:dyDescent="0.15">
      <c r="J2" s="12"/>
      <c r="K2" s="12"/>
      <c r="L2" s="42"/>
    </row>
    <row r="3" spans="1:12" x14ac:dyDescent="0.15">
      <c r="A3" t="s">
        <v>27</v>
      </c>
      <c r="B3" t="s">
        <v>10</v>
      </c>
      <c r="C3" t="b">
        <v>0</v>
      </c>
      <c r="G3" t="s">
        <v>27</v>
      </c>
      <c r="H3" t="str">
        <f>IF(C6=TRUE,B6,IF(C5=TRUE,B5,IF(C4=TRUE,B4,IF(C3=TRUE,B3,""))))</f>
        <v/>
      </c>
      <c r="J3" s="154"/>
      <c r="K3" s="155"/>
      <c r="L3" s="43"/>
    </row>
    <row r="4" spans="1:12" x14ac:dyDescent="0.15">
      <c r="B4" t="s">
        <v>19</v>
      </c>
      <c r="C4" t="b">
        <v>0</v>
      </c>
      <c r="J4" s="156"/>
      <c r="K4" s="157"/>
      <c r="L4" s="43"/>
    </row>
    <row r="5" spans="1:12" ht="14.25" thickBot="1" x14ac:dyDescent="0.2">
      <c r="B5" t="s">
        <v>18</v>
      </c>
      <c r="C5" t="b">
        <v>0</v>
      </c>
      <c r="J5" s="40"/>
      <c r="K5" s="41"/>
      <c r="L5" s="44" t="s">
        <v>136</v>
      </c>
    </row>
    <row r="6" spans="1:12" x14ac:dyDescent="0.15">
      <c r="B6" t="s">
        <v>20</v>
      </c>
      <c r="C6" t="b">
        <v>0</v>
      </c>
      <c r="J6" s="158" t="s">
        <v>26</v>
      </c>
      <c r="K6" s="159"/>
      <c r="L6" s="1" t="e">
        <f>IF(#REF!="","",CONCATENATE("平成",#REF!,"年",#REF!,"月",#REF!,"日"))</f>
        <v>#REF!</v>
      </c>
    </row>
    <row r="7" spans="1:12" ht="14.25" thickBot="1" x14ac:dyDescent="0.2">
      <c r="A7" t="s">
        <v>22</v>
      </c>
      <c r="B7" t="s">
        <v>59</v>
      </c>
      <c r="C7" t="b">
        <v>0</v>
      </c>
      <c r="D7" t="str">
        <f>IF(C7=TRUE,"（",IF(C8=TRUE,"（",IF(C9=TRUE,"（",IF(C10=TRUE,"（",IF(C11=TRUE,"（","")))))</f>
        <v/>
      </c>
      <c r="E7" t="str">
        <f>IF(C7=TRUE,B7,"")</f>
        <v/>
      </c>
      <c r="G7" t="s">
        <v>22</v>
      </c>
      <c r="H7" t="str">
        <f>IF(C3=TRUE,"",D7&amp;E7&amp;E8&amp;E9&amp;E10&amp;E11&amp;D8)</f>
        <v/>
      </c>
      <c r="J7" s="146" t="s">
        <v>109</v>
      </c>
      <c r="K7" s="147"/>
      <c r="L7" s="2" t="str">
        <f>IF(H136="","","（"&amp;H136&amp;"）")</f>
        <v/>
      </c>
    </row>
    <row r="8" spans="1:12" x14ac:dyDescent="0.15">
      <c r="B8" t="s">
        <v>60</v>
      </c>
      <c r="C8" t="b">
        <v>0</v>
      </c>
      <c r="D8" t="str">
        <f>IF(D7="","","）")</f>
        <v/>
      </c>
      <c r="E8" t="str">
        <f>IF(C8=TRUE,B8,"")</f>
        <v/>
      </c>
      <c r="J8" s="13" t="s">
        <v>56</v>
      </c>
      <c r="K8" s="14"/>
      <c r="L8" s="3" t="e">
        <f>IF(#REF!="","",#REF!)</f>
        <v>#REF!</v>
      </c>
    </row>
    <row r="9" spans="1:12" x14ac:dyDescent="0.15">
      <c r="B9" t="s">
        <v>61</v>
      </c>
      <c r="C9" t="b">
        <v>0</v>
      </c>
      <c r="E9" t="str">
        <f>IF(C9=TRUE,B9,"")</f>
        <v/>
      </c>
      <c r="J9" s="148" t="s">
        <v>141</v>
      </c>
      <c r="K9" s="149"/>
      <c r="L9" s="38" t="e">
        <f>IF(#REF!="","",#REF!)</f>
        <v>#REF!</v>
      </c>
    </row>
    <row r="10" spans="1:12" x14ac:dyDescent="0.15">
      <c r="B10" t="s">
        <v>62</v>
      </c>
      <c r="C10" t="b">
        <v>0</v>
      </c>
      <c r="E10" t="str">
        <f>IF(C10=TRUE,B10,"")</f>
        <v/>
      </c>
      <c r="J10" s="150" t="s">
        <v>142</v>
      </c>
      <c r="K10" s="151"/>
      <c r="L10" s="39" t="e">
        <f>IF(#REF!="","",#REF!)</f>
        <v>#REF!</v>
      </c>
    </row>
    <row r="11" spans="1:12" x14ac:dyDescent="0.15">
      <c r="B11" t="s">
        <v>14</v>
      </c>
      <c r="C11" t="b">
        <v>0</v>
      </c>
      <c r="D11" t="e">
        <f>IF(#REF!="","",#REF!)</f>
        <v>#REF!</v>
      </c>
      <c r="E11" t="str">
        <f>IF(C11=TRUE,D11,"")</f>
        <v/>
      </c>
      <c r="J11" s="148" t="s">
        <v>143</v>
      </c>
      <c r="K11" s="51" t="s">
        <v>145</v>
      </c>
      <c r="L11" s="49" t="str">
        <f>IF(G124="","",G124)</f>
        <v/>
      </c>
    </row>
    <row r="12" spans="1:12" x14ac:dyDescent="0.15">
      <c r="A12" t="s">
        <v>28</v>
      </c>
      <c r="B12" t="s">
        <v>10</v>
      </c>
      <c r="C12" t="b">
        <v>0</v>
      </c>
      <c r="G12" t="s">
        <v>28</v>
      </c>
      <c r="H12" t="str">
        <f>IF(C13=TRUE,B13,IF(C12=TRUE,B12,""))</f>
        <v/>
      </c>
      <c r="J12" s="160"/>
      <c r="K12" s="53" t="s">
        <v>146</v>
      </c>
      <c r="L12" s="54" t="str">
        <f t="shared" ref="L12:L19" si="0">IF(G125="","",G125)</f>
        <v/>
      </c>
    </row>
    <row r="13" spans="1:12" x14ac:dyDescent="0.15">
      <c r="B13" t="s">
        <v>15</v>
      </c>
      <c r="C13" t="b">
        <v>0</v>
      </c>
      <c r="D13" t="e">
        <f>IF(#REF!="","","（"&amp;#REF!&amp;"）")</f>
        <v>#REF!</v>
      </c>
      <c r="E13" t="str">
        <f>IF(C13=TRUE,D13,"")</f>
        <v/>
      </c>
      <c r="G13" t="s">
        <v>63</v>
      </c>
      <c r="H13" t="str">
        <f>IF(C12=TRUE,"",E13)</f>
        <v/>
      </c>
      <c r="J13" s="160"/>
      <c r="K13" s="53" t="s">
        <v>149</v>
      </c>
      <c r="L13" s="54" t="str">
        <f t="shared" si="0"/>
        <v/>
      </c>
    </row>
    <row r="14" spans="1:12" x14ac:dyDescent="0.15">
      <c r="A14" t="s">
        <v>31</v>
      </c>
      <c r="B14" t="s">
        <v>10</v>
      </c>
      <c r="C14" t="b">
        <v>0</v>
      </c>
      <c r="G14" t="s">
        <v>31</v>
      </c>
      <c r="H14" t="str">
        <f>IF(C15=TRUE,B15,IF(C14=TRUE,B14,""))</f>
        <v/>
      </c>
      <c r="J14" s="160"/>
      <c r="K14" s="53" t="s">
        <v>147</v>
      </c>
      <c r="L14" s="54" t="str">
        <f t="shared" si="0"/>
        <v/>
      </c>
    </row>
    <row r="15" spans="1:12" x14ac:dyDescent="0.15">
      <c r="B15" t="s">
        <v>15</v>
      </c>
      <c r="C15" t="b">
        <v>0</v>
      </c>
      <c r="D15" t="e">
        <f>IF(#REF!="","","（"&amp;#REF!&amp;"）")</f>
        <v>#REF!</v>
      </c>
      <c r="E15" t="str">
        <f>IF(C15=TRUE,D15,"")</f>
        <v/>
      </c>
      <c r="G15" t="s">
        <v>64</v>
      </c>
      <c r="H15" t="str">
        <f>IF(C14=TRUE,"",E15)</f>
        <v/>
      </c>
      <c r="J15" s="160"/>
      <c r="K15" s="53" t="s">
        <v>148</v>
      </c>
      <c r="L15" s="54" t="str">
        <f t="shared" si="0"/>
        <v/>
      </c>
    </row>
    <row r="16" spans="1:12" x14ac:dyDescent="0.15">
      <c r="A16" t="s">
        <v>30</v>
      </c>
      <c r="B16" t="s">
        <v>65</v>
      </c>
      <c r="C16" t="b">
        <v>0</v>
      </c>
      <c r="G16" t="s">
        <v>30</v>
      </c>
      <c r="H16" t="str">
        <f>IF(C19=TRUE,B19,IF(C18=TRUE,B18,IF(C17=TRUE,B17,IF(C16=TRUE,B16,""))))</f>
        <v/>
      </c>
      <c r="J16" s="160"/>
      <c r="K16" s="53" t="s">
        <v>150</v>
      </c>
      <c r="L16" s="54" t="str">
        <f t="shared" si="0"/>
        <v/>
      </c>
    </row>
    <row r="17" spans="1:12" x14ac:dyDescent="0.15">
      <c r="B17" t="s">
        <v>66</v>
      </c>
      <c r="C17" t="b">
        <v>0</v>
      </c>
      <c r="J17" s="160"/>
      <c r="K17" s="53" t="s">
        <v>157</v>
      </c>
      <c r="L17" s="54" t="str">
        <f t="shared" si="0"/>
        <v/>
      </c>
    </row>
    <row r="18" spans="1:12" x14ac:dyDescent="0.15">
      <c r="B18" t="s">
        <v>67</v>
      </c>
      <c r="C18" t="b">
        <v>0</v>
      </c>
      <c r="J18" s="160"/>
      <c r="K18" s="53" t="s">
        <v>158</v>
      </c>
      <c r="L18" s="54" t="str">
        <f t="shared" si="0"/>
        <v/>
      </c>
    </row>
    <row r="19" spans="1:12" x14ac:dyDescent="0.15">
      <c r="B19" t="s">
        <v>68</v>
      </c>
      <c r="C19" t="b">
        <v>0</v>
      </c>
      <c r="J19" s="160"/>
      <c r="K19" s="53" t="s">
        <v>153</v>
      </c>
      <c r="L19" s="54" t="str">
        <f t="shared" si="0"/>
        <v/>
      </c>
    </row>
    <row r="20" spans="1:12" x14ac:dyDescent="0.15">
      <c r="A20" t="s">
        <v>69</v>
      </c>
      <c r="B20" t="s">
        <v>10</v>
      </c>
      <c r="C20" t="b">
        <v>0</v>
      </c>
      <c r="G20" t="s">
        <v>69</v>
      </c>
      <c r="H20" t="str">
        <f>IF(C21=TRUE,"（"&amp;B21&amp;"）",IF(C20=TRUE,"（"&amp;B20&amp;"）",""))</f>
        <v/>
      </c>
      <c r="J20" s="161"/>
      <c r="K20" s="52" t="s">
        <v>14</v>
      </c>
      <c r="L20" s="50" t="str">
        <f>IF(G133="","",G133)</f>
        <v/>
      </c>
    </row>
    <row r="21" spans="1:12" x14ac:dyDescent="0.15">
      <c r="B21" t="s">
        <v>15</v>
      </c>
      <c r="C21" t="b">
        <v>0</v>
      </c>
      <c r="J21" s="15" t="s">
        <v>27</v>
      </c>
      <c r="K21" s="16"/>
      <c r="L21" s="4" t="str">
        <f>H3</f>
        <v/>
      </c>
    </row>
    <row r="22" spans="1:12" x14ac:dyDescent="0.15">
      <c r="A22" t="s">
        <v>33</v>
      </c>
      <c r="B22" t="s">
        <v>70</v>
      </c>
      <c r="C22" t="b">
        <v>0</v>
      </c>
      <c r="G22" t="s">
        <v>33</v>
      </c>
      <c r="H22" t="str">
        <f>IF(C25=TRUE,B25,IF(C24=TRUE,B24,IF(C23=TRUE,B23,IF(C22=TRUE,B22,""))))</f>
        <v/>
      </c>
      <c r="J22" s="15"/>
      <c r="K22" s="17" t="s">
        <v>29</v>
      </c>
      <c r="L22" s="5" t="str">
        <f>H7</f>
        <v/>
      </c>
    </row>
    <row r="23" spans="1:12" x14ac:dyDescent="0.15">
      <c r="B23" t="s">
        <v>71</v>
      </c>
      <c r="C23" t="b">
        <v>0</v>
      </c>
      <c r="J23" s="18" t="s">
        <v>110</v>
      </c>
      <c r="K23" s="19"/>
      <c r="L23" s="6" t="str">
        <f>H12</f>
        <v/>
      </c>
    </row>
    <row r="24" spans="1:12" x14ac:dyDescent="0.15">
      <c r="B24" t="s">
        <v>72</v>
      </c>
      <c r="C24" t="b">
        <v>0</v>
      </c>
      <c r="J24" s="15"/>
      <c r="K24" s="17" t="s">
        <v>29</v>
      </c>
      <c r="L24" s="5" t="str">
        <f>H13</f>
        <v/>
      </c>
    </row>
    <row r="25" spans="1:12" x14ac:dyDescent="0.15">
      <c r="B25" t="s">
        <v>68</v>
      </c>
      <c r="C25" t="b">
        <v>0</v>
      </c>
      <c r="J25" s="18" t="s">
        <v>31</v>
      </c>
      <c r="K25" s="19"/>
      <c r="L25" s="6" t="str">
        <f>H14</f>
        <v/>
      </c>
    </row>
    <row r="26" spans="1:12" x14ac:dyDescent="0.15">
      <c r="A26" t="s">
        <v>73</v>
      </c>
      <c r="B26" t="s">
        <v>10</v>
      </c>
      <c r="C26" t="b">
        <v>0</v>
      </c>
      <c r="G26" t="s">
        <v>74</v>
      </c>
      <c r="H26" t="str">
        <f>IF(C27=TRUE,"（"&amp;B27&amp;"）",IF(C26=TRUE,"（"&amp;B26&amp;"）",""))</f>
        <v/>
      </c>
      <c r="J26" s="15"/>
      <c r="K26" s="17" t="s">
        <v>29</v>
      </c>
      <c r="L26" s="5" t="str">
        <f>H15</f>
        <v/>
      </c>
    </row>
    <row r="27" spans="1:12" x14ac:dyDescent="0.15">
      <c r="B27" t="s">
        <v>15</v>
      </c>
      <c r="C27" t="b">
        <v>0</v>
      </c>
      <c r="J27" s="18" t="s">
        <v>30</v>
      </c>
      <c r="K27" s="19"/>
      <c r="L27" s="6" t="str">
        <f>H16</f>
        <v/>
      </c>
    </row>
    <row r="28" spans="1:12" x14ac:dyDescent="0.15">
      <c r="A28" t="s">
        <v>35</v>
      </c>
      <c r="B28" t="s">
        <v>24</v>
      </c>
      <c r="C28" t="b">
        <v>0</v>
      </c>
      <c r="G28" t="s">
        <v>35</v>
      </c>
      <c r="H28" t="str">
        <f>IF(C31=TRUE,B31,IF(C30=TRUE,B30,IF(C29=TRUE,B29,IF(C28=TRUE,B28,""))))</f>
        <v/>
      </c>
      <c r="J28" s="15"/>
      <c r="K28" s="17" t="s">
        <v>32</v>
      </c>
      <c r="L28" s="5" t="str">
        <f>H20</f>
        <v/>
      </c>
    </row>
    <row r="29" spans="1:12" x14ac:dyDescent="0.15">
      <c r="B29" t="s">
        <v>135</v>
      </c>
      <c r="C29" t="b">
        <v>0</v>
      </c>
      <c r="J29" s="18" t="s">
        <v>33</v>
      </c>
      <c r="K29" s="19"/>
      <c r="L29" s="6" t="str">
        <f>H22</f>
        <v/>
      </c>
    </row>
    <row r="30" spans="1:12" x14ac:dyDescent="0.15">
      <c r="B30" t="s">
        <v>23</v>
      </c>
      <c r="C30" t="b">
        <v>0</v>
      </c>
      <c r="J30" s="15"/>
      <c r="K30" s="17" t="s">
        <v>34</v>
      </c>
      <c r="L30" s="5" t="str">
        <f>H26</f>
        <v/>
      </c>
    </row>
    <row r="31" spans="1:12" x14ac:dyDescent="0.15">
      <c r="B31" t="s">
        <v>75</v>
      </c>
      <c r="C31" t="b">
        <v>0</v>
      </c>
      <c r="J31" s="18" t="s">
        <v>35</v>
      </c>
      <c r="K31" s="19"/>
      <c r="L31" s="6" t="str">
        <f>H28</f>
        <v/>
      </c>
    </row>
    <row r="32" spans="1:12" x14ac:dyDescent="0.15">
      <c r="A32" t="s">
        <v>76</v>
      </c>
      <c r="B32" t="s">
        <v>53</v>
      </c>
      <c r="C32" t="b">
        <v>0</v>
      </c>
      <c r="G32" t="s">
        <v>76</v>
      </c>
      <c r="H32" t="str">
        <f>IF(C34=TRUE,B34,IF(C33=TRUE,B33,IF(C32=TRUE,B32,"")))</f>
        <v/>
      </c>
      <c r="J32" s="20"/>
      <c r="K32" s="17" t="s">
        <v>106</v>
      </c>
      <c r="L32" s="5" t="str">
        <f>H32</f>
        <v/>
      </c>
    </row>
    <row r="33" spans="1:12" x14ac:dyDescent="0.15">
      <c r="B33" t="s">
        <v>107</v>
      </c>
      <c r="C33" t="b">
        <v>0</v>
      </c>
      <c r="J33" s="21" t="s">
        <v>36</v>
      </c>
      <c r="K33" s="22"/>
      <c r="L33" s="7" t="str">
        <f>H35</f>
        <v/>
      </c>
    </row>
    <row r="34" spans="1:12" x14ac:dyDescent="0.15">
      <c r="B34" t="s">
        <v>108</v>
      </c>
      <c r="C34" t="b">
        <v>0</v>
      </c>
      <c r="J34" s="18" t="s">
        <v>37</v>
      </c>
      <c r="K34" s="19"/>
      <c r="L34" s="8" t="str">
        <f>H45</f>
        <v/>
      </c>
    </row>
    <row r="35" spans="1:12" x14ac:dyDescent="0.15">
      <c r="A35" t="s">
        <v>36</v>
      </c>
      <c r="B35" t="s">
        <v>10</v>
      </c>
      <c r="C35" t="b">
        <v>0</v>
      </c>
      <c r="G35" t="s">
        <v>36</v>
      </c>
      <c r="H35" t="str">
        <f>IF(C35=TRUE,"無し",E36&amp;E37&amp;E38&amp;E39&amp;E40&amp;E41&amp;E42&amp;E43&amp;E44)</f>
        <v/>
      </c>
      <c r="J35" s="15"/>
      <c r="K35" s="16" t="s">
        <v>38</v>
      </c>
      <c r="L35" s="5" t="str">
        <f>H47</f>
        <v/>
      </c>
    </row>
    <row r="36" spans="1:12" x14ac:dyDescent="0.15">
      <c r="B36" t="s">
        <v>77</v>
      </c>
      <c r="C36" t="b">
        <v>0</v>
      </c>
      <c r="E36" t="str">
        <f>IF(C36=TRUE,B36,"")</f>
        <v/>
      </c>
      <c r="J36" s="21" t="s">
        <v>39</v>
      </c>
      <c r="K36" s="23"/>
      <c r="L36" s="8" t="str">
        <f>H50</f>
        <v/>
      </c>
    </row>
    <row r="37" spans="1:12" x14ac:dyDescent="0.15">
      <c r="B37" t="s">
        <v>78</v>
      </c>
      <c r="C37" t="b">
        <v>0</v>
      </c>
      <c r="E37" t="str">
        <f t="shared" ref="E37:E43" si="1">IF(C37=TRUE,B37,"")</f>
        <v/>
      </c>
      <c r="J37" s="18" t="s">
        <v>40</v>
      </c>
      <c r="K37" s="19"/>
      <c r="L37" s="8" t="str">
        <f>H55</f>
        <v/>
      </c>
    </row>
    <row r="38" spans="1:12" x14ac:dyDescent="0.15">
      <c r="B38" t="s">
        <v>79</v>
      </c>
      <c r="C38" t="b">
        <v>0</v>
      </c>
      <c r="E38" t="str">
        <f t="shared" si="1"/>
        <v/>
      </c>
      <c r="J38" s="167" t="s">
        <v>132</v>
      </c>
      <c r="K38" s="24" t="s">
        <v>41</v>
      </c>
      <c r="L38" s="8" t="str">
        <f>H61</f>
        <v/>
      </c>
    </row>
    <row r="39" spans="1:12" x14ac:dyDescent="0.15">
      <c r="B39" t="s">
        <v>80</v>
      </c>
      <c r="C39" t="b">
        <v>0</v>
      </c>
      <c r="E39" t="str">
        <f t="shared" si="1"/>
        <v/>
      </c>
      <c r="J39" s="168"/>
      <c r="K39" s="25" t="s">
        <v>42</v>
      </c>
      <c r="L39" s="9" t="str">
        <f>H67</f>
        <v/>
      </c>
    </row>
    <row r="40" spans="1:12" ht="13.5" customHeight="1" x14ac:dyDescent="0.15">
      <c r="B40" t="s">
        <v>81</v>
      </c>
      <c r="C40" t="b">
        <v>0</v>
      </c>
      <c r="E40" t="str">
        <f t="shared" si="1"/>
        <v/>
      </c>
      <c r="J40" s="168"/>
      <c r="K40" s="25" t="s">
        <v>105</v>
      </c>
      <c r="L40" s="9" t="str">
        <f>H71</f>
        <v/>
      </c>
    </row>
    <row r="41" spans="1:12" ht="13.5" customHeight="1" x14ac:dyDescent="0.15">
      <c r="B41" t="s">
        <v>82</v>
      </c>
      <c r="C41" t="b">
        <v>0</v>
      </c>
      <c r="E41" t="str">
        <f t="shared" si="1"/>
        <v/>
      </c>
      <c r="J41" s="168"/>
      <c r="K41" s="25" t="s">
        <v>43</v>
      </c>
      <c r="L41" s="9" t="str">
        <f>H73</f>
        <v/>
      </c>
    </row>
    <row r="42" spans="1:12" x14ac:dyDescent="0.15">
      <c r="B42" t="s">
        <v>83</v>
      </c>
      <c r="C42" t="b">
        <v>0</v>
      </c>
      <c r="E42" t="str">
        <f t="shared" si="1"/>
        <v/>
      </c>
      <c r="J42" s="169"/>
      <c r="K42" s="26" t="s">
        <v>44</v>
      </c>
      <c r="L42" s="5" t="str">
        <f>H77</f>
        <v/>
      </c>
    </row>
    <row r="43" spans="1:12" x14ac:dyDescent="0.15">
      <c r="B43" t="s">
        <v>84</v>
      </c>
      <c r="C43" t="b">
        <v>0</v>
      </c>
      <c r="E43" t="str">
        <f t="shared" si="1"/>
        <v/>
      </c>
      <c r="J43" s="167" t="s">
        <v>133</v>
      </c>
      <c r="K43" s="24" t="s">
        <v>45</v>
      </c>
      <c r="L43" s="6" t="str">
        <f>H79</f>
        <v/>
      </c>
    </row>
    <row r="44" spans="1:12" x14ac:dyDescent="0.15">
      <c r="B44" t="s">
        <v>14</v>
      </c>
      <c r="C44" t="b">
        <v>0</v>
      </c>
      <c r="D44" t="e">
        <f>IF(#REF!="","",#REF!)</f>
        <v>#REF!</v>
      </c>
      <c r="E44" t="str">
        <f>IF(C44=TRUE,D44,"")</f>
        <v/>
      </c>
      <c r="J44" s="170"/>
      <c r="K44" s="25" t="s">
        <v>46</v>
      </c>
      <c r="L44" s="9" t="str">
        <f>H83</f>
        <v/>
      </c>
    </row>
    <row r="45" spans="1:12" x14ac:dyDescent="0.15">
      <c r="A45" t="s">
        <v>85</v>
      </c>
      <c r="B45" t="s">
        <v>86</v>
      </c>
      <c r="C45" t="b">
        <v>0</v>
      </c>
      <c r="G45" t="s">
        <v>85</v>
      </c>
      <c r="H45" t="str">
        <f>IF(C46=TRUE,"睡眠障害"&amp;D46,IF(C45=FALSE,"","良眠"))</f>
        <v/>
      </c>
      <c r="J45" s="170"/>
      <c r="K45" s="27" t="s">
        <v>47</v>
      </c>
      <c r="L45" s="4" t="str">
        <f>H87</f>
        <v/>
      </c>
    </row>
    <row r="46" spans="1:12" x14ac:dyDescent="0.15">
      <c r="B46" t="s">
        <v>87</v>
      </c>
      <c r="C46" t="b">
        <v>0</v>
      </c>
      <c r="D46" t="e">
        <f>IF(#REF!="","","（"&amp;#REF!&amp;"）")</f>
        <v>#REF!</v>
      </c>
      <c r="J46" s="171"/>
      <c r="K46" s="26" t="s">
        <v>48</v>
      </c>
      <c r="L46" s="5" t="str">
        <f>H91</f>
        <v/>
      </c>
    </row>
    <row r="47" spans="1:12" x14ac:dyDescent="0.15">
      <c r="A47" t="s">
        <v>88</v>
      </c>
      <c r="B47" t="s">
        <v>53</v>
      </c>
      <c r="C47" t="b">
        <v>0</v>
      </c>
      <c r="G47" t="s">
        <v>88</v>
      </c>
      <c r="H47" t="str">
        <f>IF(C49=TRUE,B49,IF(C48=TRUE,B48,IF(C47=TRUE,B47,"")))</f>
        <v/>
      </c>
      <c r="J47" s="167" t="s">
        <v>134</v>
      </c>
      <c r="K47" s="24" t="s">
        <v>111</v>
      </c>
      <c r="L47" s="6" t="str">
        <f>H93</f>
        <v/>
      </c>
    </row>
    <row r="48" spans="1:12" x14ac:dyDescent="0.15">
      <c r="B48" t="s">
        <v>137</v>
      </c>
      <c r="C48" t="b">
        <v>0</v>
      </c>
      <c r="J48" s="170"/>
      <c r="K48" s="27" t="s">
        <v>49</v>
      </c>
      <c r="L48" s="4" t="str">
        <f>H97</f>
        <v/>
      </c>
    </row>
    <row r="49" spans="1:12" x14ac:dyDescent="0.15">
      <c r="B49" t="s">
        <v>89</v>
      </c>
      <c r="C49" t="b">
        <v>0</v>
      </c>
      <c r="J49" s="170"/>
      <c r="K49" s="28" t="s">
        <v>112</v>
      </c>
      <c r="L49" s="10" t="str">
        <f>H100</f>
        <v/>
      </c>
    </row>
    <row r="50" spans="1:12" x14ac:dyDescent="0.15">
      <c r="A50" t="s">
        <v>90</v>
      </c>
      <c r="B50" t="s">
        <v>93</v>
      </c>
      <c r="C50" t="b">
        <v>0</v>
      </c>
      <c r="D50" t="str">
        <f>IF(C51=TRUE,B51,IF(C50=TRUE,B50,""))</f>
        <v/>
      </c>
      <c r="G50" t="s">
        <v>90</v>
      </c>
      <c r="H50" t="str">
        <f>IF(C54=TRUE,B54,D50&amp;D52)</f>
        <v/>
      </c>
      <c r="J50" s="170"/>
      <c r="K50" s="27" t="s">
        <v>113</v>
      </c>
      <c r="L50" s="4" t="str">
        <f>H104</f>
        <v/>
      </c>
    </row>
    <row r="51" spans="1:12" x14ac:dyDescent="0.15">
      <c r="B51" t="s">
        <v>94</v>
      </c>
      <c r="C51" t="b">
        <v>0</v>
      </c>
      <c r="J51" s="171"/>
      <c r="K51" s="26" t="s">
        <v>114</v>
      </c>
      <c r="L51" s="5" t="str">
        <f>H107</f>
        <v/>
      </c>
    </row>
    <row r="52" spans="1:12" x14ac:dyDescent="0.15">
      <c r="B52" t="s">
        <v>92</v>
      </c>
      <c r="C52" t="b">
        <v>0</v>
      </c>
      <c r="D52" t="str">
        <f>IF(C53=TRUE,B53,IF(C52=TRUE,B52,""))</f>
        <v/>
      </c>
      <c r="J52" s="21" t="s">
        <v>50</v>
      </c>
      <c r="K52" s="22"/>
      <c r="L52" s="11" t="str">
        <f>H110</f>
        <v/>
      </c>
    </row>
    <row r="53" spans="1:12" x14ac:dyDescent="0.15">
      <c r="B53" t="s">
        <v>95</v>
      </c>
      <c r="C53" t="b">
        <v>0</v>
      </c>
      <c r="J53" s="21" t="s">
        <v>51</v>
      </c>
      <c r="K53" s="22"/>
      <c r="L53" s="11" t="str">
        <f>H114</f>
        <v/>
      </c>
    </row>
    <row r="54" spans="1:12" x14ac:dyDescent="0.15">
      <c r="B54" t="s">
        <v>91</v>
      </c>
      <c r="C54" t="b">
        <v>0</v>
      </c>
      <c r="J54" s="21" t="s">
        <v>52</v>
      </c>
      <c r="K54" s="22"/>
      <c r="L54" s="11" t="e">
        <f>H118</f>
        <v>#REF!</v>
      </c>
    </row>
    <row r="55" spans="1:12" x14ac:dyDescent="0.15">
      <c r="A55" t="s">
        <v>40</v>
      </c>
      <c r="B55" t="s">
        <v>1</v>
      </c>
      <c r="C55" t="b">
        <v>0</v>
      </c>
      <c r="G55" t="s">
        <v>40</v>
      </c>
      <c r="H55" t="str">
        <f>IF(D57="","",IF(D58="","",IF(D59="","",IF(D60="","",IF(E57="","",IF(E58="","",IF(E59="","",E60)))))))</f>
        <v/>
      </c>
      <c r="J55" s="172" t="s">
        <v>138</v>
      </c>
      <c r="K55" s="34">
        <v>1</v>
      </c>
      <c r="L55" s="8" t="e">
        <f>IF(#REF!="","",#REF!)</f>
        <v>#REF!</v>
      </c>
    </row>
    <row r="56" spans="1:12" x14ac:dyDescent="0.15">
      <c r="B56" t="s">
        <v>5</v>
      </c>
      <c r="C56" t="b">
        <v>0</v>
      </c>
      <c r="J56" s="173"/>
      <c r="K56" s="35">
        <v>2</v>
      </c>
      <c r="L56" s="30" t="e">
        <f>IF(#REF!="","",#REF!)</f>
        <v>#REF!</v>
      </c>
    </row>
    <row r="57" spans="1:12" x14ac:dyDescent="0.15">
      <c r="B57" t="s">
        <v>21</v>
      </c>
      <c r="C57" t="b">
        <v>0</v>
      </c>
      <c r="D57" t="str">
        <f>IF(C55=FALSE,"",IF(C57=FALSE,"","補助器具を使用せず、介助無しで歩行できる"))</f>
        <v/>
      </c>
      <c r="E57" t="str">
        <f>IF(C56=FALSE,"",IF(C57=FALSE,"","介助があれば歩行できる"))</f>
        <v/>
      </c>
      <c r="J57" s="173"/>
      <c r="K57" s="35">
        <v>3</v>
      </c>
      <c r="L57" s="30" t="e">
        <f>IF(#REF!="","",#REF!)</f>
        <v>#REF!</v>
      </c>
    </row>
    <row r="58" spans="1:12" x14ac:dyDescent="0.15">
      <c r="B58" t="s">
        <v>16</v>
      </c>
      <c r="C58" t="b">
        <v>0</v>
      </c>
      <c r="D58" t="str">
        <f>IF(C55=FALSE,"",IF(C58=FALSE,"","杖を使用すれば、介助無しで歩行できる"))</f>
        <v/>
      </c>
      <c r="E58" t="str">
        <f>IF(C56=FALSE,"",IF(C58=FALSE,"","介助があれば、杖を使用して歩行できる"))</f>
        <v/>
      </c>
      <c r="J58" s="173"/>
      <c r="K58" s="35">
        <v>4</v>
      </c>
      <c r="L58" s="30" t="e">
        <f>IF(#REF!="","",#REF!)</f>
        <v>#REF!</v>
      </c>
    </row>
    <row r="59" spans="1:12" x14ac:dyDescent="0.15">
      <c r="B59" t="s">
        <v>17</v>
      </c>
      <c r="C59" t="b">
        <v>0</v>
      </c>
      <c r="D59" t="str">
        <f>IF(C55=FALSE,"",IF(C59=FALSE,"","歩行器を使用すれば、介助無しで歩行できる"))</f>
        <v/>
      </c>
      <c r="E59" t="str">
        <f>IF(C56=FALSE,"",IF(C59=FALSE,"","介助があれば、歩行器を使用して歩行できる"))</f>
        <v/>
      </c>
      <c r="J59" s="173"/>
      <c r="K59" s="35">
        <v>5</v>
      </c>
      <c r="L59" s="30" t="e">
        <f>IF(#REF!="","",#REF!)</f>
        <v>#REF!</v>
      </c>
    </row>
    <row r="60" spans="1:12" x14ac:dyDescent="0.15">
      <c r="B60" t="s">
        <v>96</v>
      </c>
      <c r="C60" t="b">
        <v>0</v>
      </c>
      <c r="D60" t="str">
        <f>IF(C55=FALSE,"",IF(C60=FALSE,"","車椅子に乗れば、介助無しで移動できる"))</f>
        <v/>
      </c>
      <c r="E60" t="str">
        <f>IF(C56=FALSE,"",IF(C60=FALSE,"","移動には車椅子を押す等の介助が必要"))</f>
        <v/>
      </c>
      <c r="J60" s="173"/>
      <c r="K60" s="35">
        <v>6</v>
      </c>
      <c r="L60" s="30" t="e">
        <f>IF(#REF!="","",#REF!)</f>
        <v>#REF!</v>
      </c>
    </row>
    <row r="61" spans="1:12" x14ac:dyDescent="0.15">
      <c r="A61" t="s">
        <v>41</v>
      </c>
      <c r="B61" t="s">
        <v>11</v>
      </c>
      <c r="C61" t="b">
        <v>0</v>
      </c>
      <c r="G61" t="s">
        <v>41</v>
      </c>
      <c r="H61" t="str">
        <f>IF(C61=TRUE,B61,IF(C62=FALSE,"",B62&amp;"（"&amp;C63&amp;C64&amp;C65&amp;C66&amp;"）"))</f>
        <v/>
      </c>
      <c r="J61" s="173"/>
      <c r="K61" s="35">
        <v>7</v>
      </c>
      <c r="L61" s="30" t="e">
        <f>IF(#REF!="","",#REF!)</f>
        <v>#REF!</v>
      </c>
    </row>
    <row r="62" spans="1:12" x14ac:dyDescent="0.15">
      <c r="B62" t="s">
        <v>97</v>
      </c>
      <c r="C62" t="b">
        <v>0</v>
      </c>
      <c r="J62" s="174"/>
      <c r="K62" s="36">
        <v>8</v>
      </c>
      <c r="L62" s="29" t="e">
        <f>IF(#REF!="","",#REF!)</f>
        <v>#REF!</v>
      </c>
    </row>
    <row r="63" spans="1:12" x14ac:dyDescent="0.15">
      <c r="B63" t="s">
        <v>98</v>
      </c>
      <c r="C63" t="e">
        <f>IF(#REF!="","",#REF!&amp;"、")</f>
        <v>#REF!</v>
      </c>
      <c r="J63" s="162" t="s">
        <v>115</v>
      </c>
      <c r="K63" s="163"/>
      <c r="L63" s="7" t="e">
        <f>IF(#REF!="","",#REF!)</f>
        <v>#REF!</v>
      </c>
    </row>
    <row r="64" spans="1:12" x14ac:dyDescent="0.15">
      <c r="B64" t="s">
        <v>99</v>
      </c>
      <c r="C64" t="e">
        <f>IF(#REF!="","",#REF!)</f>
        <v>#REF!</v>
      </c>
      <c r="J64" s="162" t="s">
        <v>116</v>
      </c>
      <c r="K64" s="163"/>
      <c r="L64" s="7" t="e">
        <f>IF(#REF!="","",#REF!)</f>
        <v>#REF!</v>
      </c>
    </row>
    <row r="65" spans="1:12" x14ac:dyDescent="0.15">
      <c r="B65" t="s">
        <v>100</v>
      </c>
      <c r="C65" t="e">
        <f>IF(#REF!="","",#REF!&amp;"を")</f>
        <v>#REF!</v>
      </c>
      <c r="J65" s="164" t="s">
        <v>57</v>
      </c>
      <c r="K65" s="31" t="s">
        <v>25</v>
      </c>
      <c r="L65" s="8" t="e">
        <f>IF(#REF!="","",#REF!)</f>
        <v>#REF!</v>
      </c>
    </row>
    <row r="66" spans="1:12" x14ac:dyDescent="0.15">
      <c r="B66" t="s">
        <v>101</v>
      </c>
      <c r="C66" t="e">
        <f>IF(#REF!="","",#REF!&amp;"で摂取")</f>
        <v>#REF!</v>
      </c>
      <c r="J66" s="164"/>
      <c r="K66" s="33" t="s">
        <v>58</v>
      </c>
      <c r="L66" s="9" t="e">
        <f>IF(#REF!="","",#REF!)</f>
        <v>#REF!</v>
      </c>
    </row>
    <row r="67" spans="1:12" x14ac:dyDescent="0.15">
      <c r="A67" t="s">
        <v>42</v>
      </c>
      <c r="B67" t="s">
        <v>102</v>
      </c>
      <c r="C67" t="b">
        <v>0</v>
      </c>
      <c r="G67" t="s">
        <v>42</v>
      </c>
      <c r="H67" t="str">
        <f>IF(C70=TRUE,B70,IF(C69=TRUE,B69,IF(C68=TRUE,B68,IF(C67=TRUE,B67,""))))</f>
        <v/>
      </c>
      <c r="J67" s="165"/>
      <c r="K67" s="37" t="s">
        <v>0</v>
      </c>
      <c r="L67" s="48" t="e">
        <f>IF(#REF!="","",#REF!)</f>
        <v>#REF!</v>
      </c>
    </row>
    <row r="68" spans="1:12" x14ac:dyDescent="0.15">
      <c r="B68" t="s">
        <v>104</v>
      </c>
      <c r="C68" t="b">
        <v>0</v>
      </c>
      <c r="J68" s="165"/>
      <c r="K68" s="33" t="s">
        <v>139</v>
      </c>
      <c r="L68" s="45" t="e">
        <f>IF(#REF!="","",#REF!)</f>
        <v>#REF!</v>
      </c>
    </row>
    <row r="69" spans="1:12" ht="14.25" thickBot="1" x14ac:dyDescent="0.2">
      <c r="B69" t="s">
        <v>54</v>
      </c>
      <c r="C69" t="b">
        <v>0</v>
      </c>
      <c r="J69" s="166"/>
      <c r="K69" s="32" t="s">
        <v>140</v>
      </c>
      <c r="L69" s="46" t="e">
        <f>IF(#REF!="","",#REF!)</f>
        <v>#REF!</v>
      </c>
    </row>
    <row r="70" spans="1:12" x14ac:dyDescent="0.15">
      <c r="B70" t="s">
        <v>103</v>
      </c>
      <c r="C70" t="b">
        <v>0</v>
      </c>
    </row>
    <row r="71" spans="1:12" x14ac:dyDescent="0.15">
      <c r="A71" t="s">
        <v>105</v>
      </c>
      <c r="B71" t="s">
        <v>10</v>
      </c>
      <c r="C71" t="b">
        <v>0</v>
      </c>
      <c r="G71" t="s">
        <v>105</v>
      </c>
      <c r="H71" t="str">
        <f>IF(C72=TRUE,B72,IF(C71=TRUE,B71,""))</f>
        <v/>
      </c>
    </row>
    <row r="72" spans="1:12" x14ac:dyDescent="0.15">
      <c r="B72" t="s">
        <v>15</v>
      </c>
      <c r="C72" t="b">
        <v>0</v>
      </c>
    </row>
    <row r="73" spans="1:12" x14ac:dyDescent="0.15">
      <c r="A73" t="s">
        <v>43</v>
      </c>
      <c r="B73" t="s">
        <v>1</v>
      </c>
      <c r="C73" t="b">
        <v>0</v>
      </c>
      <c r="G73" t="s">
        <v>43</v>
      </c>
      <c r="H73" t="str">
        <f>IF(C76=TRUE,B76,IF(C75=TRUE,B75,IF(C74=TRUE,B74,IF(C73=TRUE,B73,""))))</f>
        <v/>
      </c>
    </row>
    <row r="74" spans="1:12" x14ac:dyDescent="0.15">
      <c r="B74" t="s">
        <v>2</v>
      </c>
      <c r="C74" t="b">
        <v>0</v>
      </c>
    </row>
    <row r="75" spans="1:12" x14ac:dyDescent="0.15">
      <c r="B75" t="s">
        <v>3</v>
      </c>
      <c r="C75" t="b">
        <v>0</v>
      </c>
    </row>
    <row r="76" spans="1:12" x14ac:dyDescent="0.15">
      <c r="B76" t="s">
        <v>4</v>
      </c>
      <c r="C76" t="b">
        <v>0</v>
      </c>
    </row>
    <row r="77" spans="1:12" x14ac:dyDescent="0.15">
      <c r="A77" t="s">
        <v>44</v>
      </c>
      <c r="B77" t="s">
        <v>10</v>
      </c>
      <c r="C77" t="b">
        <v>0</v>
      </c>
      <c r="G77" t="s">
        <v>44</v>
      </c>
      <c r="H77" t="str">
        <f>IF(C78=TRUE,B78,IF(C77=TRUE,B77,""))</f>
        <v/>
      </c>
    </row>
    <row r="78" spans="1:12" x14ac:dyDescent="0.15">
      <c r="B78" t="s">
        <v>15</v>
      </c>
      <c r="C78" t="b">
        <v>0</v>
      </c>
    </row>
    <row r="79" spans="1:12" x14ac:dyDescent="0.15">
      <c r="A79" t="s">
        <v>45</v>
      </c>
      <c r="B79" t="s">
        <v>6</v>
      </c>
      <c r="C79" t="b">
        <v>0</v>
      </c>
      <c r="G79" t="s">
        <v>45</v>
      </c>
      <c r="H79" t="str">
        <f>IF(C82=TRUE,B82,IF(C81=TRUE,B81,IF(C80=TRUE,B80,IF(C79=TRUE,B79,""))))</f>
        <v/>
      </c>
    </row>
    <row r="80" spans="1:12" x14ac:dyDescent="0.15">
      <c r="B80" t="s">
        <v>7</v>
      </c>
      <c r="C80" t="b">
        <v>0</v>
      </c>
    </row>
    <row r="81" spans="1:8" x14ac:dyDescent="0.15">
      <c r="B81" t="s">
        <v>8</v>
      </c>
      <c r="C81" t="b">
        <v>0</v>
      </c>
    </row>
    <row r="82" spans="1:8" x14ac:dyDescent="0.15">
      <c r="B82" t="s">
        <v>9</v>
      </c>
      <c r="C82" t="b">
        <v>0</v>
      </c>
    </row>
    <row r="83" spans="1:8" x14ac:dyDescent="0.15">
      <c r="A83" t="s">
        <v>117</v>
      </c>
      <c r="B83" t="s">
        <v>6</v>
      </c>
      <c r="C83" t="b">
        <v>0</v>
      </c>
      <c r="G83" t="s">
        <v>117</v>
      </c>
      <c r="H83" t="str">
        <f>IF(C86=TRUE,B86,IF(C85=TRUE,B85,IF(C84=TRUE,B84,IF(C83=TRUE,B83,""))))</f>
        <v/>
      </c>
    </row>
    <row r="84" spans="1:8" x14ac:dyDescent="0.15">
      <c r="B84" t="s">
        <v>8</v>
      </c>
      <c r="C84" t="b">
        <v>0</v>
      </c>
    </row>
    <row r="85" spans="1:8" x14ac:dyDescent="0.15">
      <c r="B85" t="s">
        <v>12</v>
      </c>
      <c r="C85" t="b">
        <v>0</v>
      </c>
    </row>
    <row r="86" spans="1:8" x14ac:dyDescent="0.15">
      <c r="B86" t="s">
        <v>13</v>
      </c>
      <c r="C86" t="b">
        <v>0</v>
      </c>
    </row>
    <row r="87" spans="1:8" x14ac:dyDescent="0.15">
      <c r="A87" t="s">
        <v>47</v>
      </c>
      <c r="B87" t="s">
        <v>1</v>
      </c>
      <c r="C87" t="b">
        <v>0</v>
      </c>
      <c r="G87" t="s">
        <v>47</v>
      </c>
      <c r="H87" t="str">
        <f>IF(C90=TRUE,B90,IF(C89=TRUE,B89,IF(C88=TRUE,B88,IF(C87=TRUE,B87,""))))</f>
        <v/>
      </c>
    </row>
    <row r="88" spans="1:8" x14ac:dyDescent="0.15">
      <c r="B88" t="s">
        <v>2</v>
      </c>
      <c r="C88" t="b">
        <v>0</v>
      </c>
    </row>
    <row r="89" spans="1:8" x14ac:dyDescent="0.15">
      <c r="B89" t="s">
        <v>3</v>
      </c>
      <c r="C89" t="b">
        <v>0</v>
      </c>
    </row>
    <row r="90" spans="1:8" x14ac:dyDescent="0.15">
      <c r="B90" t="s">
        <v>4</v>
      </c>
      <c r="C90" t="b">
        <v>0</v>
      </c>
    </row>
    <row r="91" spans="1:8" x14ac:dyDescent="0.15">
      <c r="A91" t="s">
        <v>98</v>
      </c>
      <c r="B91" t="s">
        <v>123</v>
      </c>
      <c r="C91" t="b">
        <v>0</v>
      </c>
      <c r="G91" t="s">
        <v>98</v>
      </c>
      <c r="H91" t="str">
        <f>IF(C92=TRUE,B92,IF(C91=TRUE,B91,""))</f>
        <v/>
      </c>
    </row>
    <row r="92" spans="1:8" x14ac:dyDescent="0.15">
      <c r="B92" t="s">
        <v>124</v>
      </c>
      <c r="C92" t="b">
        <v>0</v>
      </c>
    </row>
    <row r="93" spans="1:8" x14ac:dyDescent="0.15">
      <c r="A93" t="s">
        <v>118</v>
      </c>
      <c r="B93" t="s">
        <v>1</v>
      </c>
      <c r="C93" t="b">
        <v>0</v>
      </c>
      <c r="G93" t="s">
        <v>118</v>
      </c>
      <c r="H93" t="str">
        <f>IF(C96=TRUE,B96,IF(C95=TRUE,B95,IF(C94=TRUE,B94,IF(C93=TRUE,B93,""))))</f>
        <v/>
      </c>
    </row>
    <row r="94" spans="1:8" x14ac:dyDescent="0.15">
      <c r="B94" t="s">
        <v>2</v>
      </c>
      <c r="C94" t="b">
        <v>0</v>
      </c>
    </row>
    <row r="95" spans="1:8" x14ac:dyDescent="0.15">
      <c r="B95" t="s">
        <v>3</v>
      </c>
      <c r="C95" t="b">
        <v>0</v>
      </c>
    </row>
    <row r="96" spans="1:8" x14ac:dyDescent="0.15">
      <c r="B96" t="s">
        <v>4</v>
      </c>
      <c r="C96" t="b">
        <v>0</v>
      </c>
    </row>
    <row r="97" spans="1:8" x14ac:dyDescent="0.15">
      <c r="A97" t="s">
        <v>119</v>
      </c>
      <c r="B97" t="s">
        <v>130</v>
      </c>
      <c r="C97" t="b">
        <v>0</v>
      </c>
      <c r="G97" t="s">
        <v>119</v>
      </c>
      <c r="H97" t="str">
        <f>IF(C99=TRUE,B99,IF(C98=TRUE,B98,IF(C97=TRUE,B97,"")))</f>
        <v/>
      </c>
    </row>
    <row r="98" spans="1:8" x14ac:dyDescent="0.15">
      <c r="B98" t="s">
        <v>131</v>
      </c>
      <c r="C98" t="b">
        <v>0</v>
      </c>
    </row>
    <row r="99" spans="1:8" x14ac:dyDescent="0.15">
      <c r="B99" t="s">
        <v>55</v>
      </c>
      <c r="C99" t="b">
        <v>0</v>
      </c>
    </row>
    <row r="100" spans="1:8" x14ac:dyDescent="0.15">
      <c r="A100" t="s">
        <v>120</v>
      </c>
      <c r="B100" t="s">
        <v>1</v>
      </c>
      <c r="C100" t="b">
        <v>0</v>
      </c>
      <c r="G100" t="s">
        <v>120</v>
      </c>
      <c r="H100" t="str">
        <f>IF(C103=TRUE,B103,IF(C102=TRUE,B102,IF(C101=TRUE,B101,IF(C100=TRUE,B100,""))))</f>
        <v/>
      </c>
    </row>
    <row r="101" spans="1:8" x14ac:dyDescent="0.15">
      <c r="B101" t="s">
        <v>2</v>
      </c>
      <c r="C101" t="b">
        <v>0</v>
      </c>
    </row>
    <row r="102" spans="1:8" x14ac:dyDescent="0.15">
      <c r="B102" t="s">
        <v>3</v>
      </c>
      <c r="C102" t="b">
        <v>0</v>
      </c>
    </row>
    <row r="103" spans="1:8" x14ac:dyDescent="0.15">
      <c r="B103" t="s">
        <v>4</v>
      </c>
      <c r="C103" t="b">
        <v>0</v>
      </c>
    </row>
    <row r="104" spans="1:8" x14ac:dyDescent="0.15">
      <c r="A104" t="s">
        <v>121</v>
      </c>
      <c r="B104" t="s">
        <v>53</v>
      </c>
      <c r="C104" t="b">
        <v>0</v>
      </c>
      <c r="G104" t="s">
        <v>121</v>
      </c>
      <c r="H104" t="str">
        <f>IF(C106=TRUE,B106,IF(C105=TRUE,B105,IF(C104=TRUE,B104,"")))</f>
        <v/>
      </c>
    </row>
    <row r="105" spans="1:8" x14ac:dyDescent="0.15">
      <c r="B105" t="s">
        <v>125</v>
      </c>
      <c r="C105" t="b">
        <v>0</v>
      </c>
    </row>
    <row r="106" spans="1:8" x14ac:dyDescent="0.15">
      <c r="B106" t="s">
        <v>126</v>
      </c>
      <c r="C106" t="b">
        <v>0</v>
      </c>
    </row>
    <row r="107" spans="1:8" x14ac:dyDescent="0.15">
      <c r="A107" t="s">
        <v>122</v>
      </c>
      <c r="B107" t="s">
        <v>53</v>
      </c>
      <c r="C107" t="b">
        <v>0</v>
      </c>
      <c r="G107" t="s">
        <v>122</v>
      </c>
      <c r="H107" t="str">
        <f>IF(C109=TRUE,B109,IF(C108=TRUE,B108,IF(C107=TRUE,B107,"")))</f>
        <v/>
      </c>
    </row>
    <row r="108" spans="1:8" x14ac:dyDescent="0.15">
      <c r="B108" t="s">
        <v>125</v>
      </c>
      <c r="C108" t="b">
        <v>0</v>
      </c>
    </row>
    <row r="109" spans="1:8" x14ac:dyDescent="0.15">
      <c r="B109" t="s">
        <v>126</v>
      </c>
      <c r="C109" t="b">
        <v>0</v>
      </c>
    </row>
    <row r="110" spans="1:8" x14ac:dyDescent="0.15">
      <c r="A110" t="s">
        <v>50</v>
      </c>
      <c r="B110" t="s">
        <v>1</v>
      </c>
      <c r="C110" t="b">
        <v>0</v>
      </c>
      <c r="G110" t="s">
        <v>50</v>
      </c>
      <c r="H110" t="str">
        <f>IF(C113=TRUE,B113,IF(C112=TRUE,B112,IF(C111=TRUE,B111,IF(C110=TRUE,B110,""))))</f>
        <v/>
      </c>
    </row>
    <row r="111" spans="1:8" x14ac:dyDescent="0.15">
      <c r="B111" t="s">
        <v>2</v>
      </c>
      <c r="C111" t="b">
        <v>0</v>
      </c>
    </row>
    <row r="112" spans="1:8" x14ac:dyDescent="0.15">
      <c r="B112" t="s">
        <v>3</v>
      </c>
      <c r="C112" t="b">
        <v>0</v>
      </c>
    </row>
    <row r="113" spans="1:8" x14ac:dyDescent="0.15">
      <c r="B113" t="s">
        <v>4</v>
      </c>
      <c r="C113" t="b">
        <v>0</v>
      </c>
    </row>
    <row r="114" spans="1:8" x14ac:dyDescent="0.15">
      <c r="A114" t="s">
        <v>51</v>
      </c>
      <c r="B114" t="s">
        <v>1</v>
      </c>
      <c r="C114" t="b">
        <v>0</v>
      </c>
      <c r="G114" t="s">
        <v>51</v>
      </c>
      <c r="H114" t="str">
        <f>IF(C117=TRUE,B117,IF(C116=TRUE,B116,IF(C115=TRUE,B115,IF(C114=TRUE,B114,""))))</f>
        <v/>
      </c>
    </row>
    <row r="115" spans="1:8" x14ac:dyDescent="0.15">
      <c r="B115" t="s">
        <v>2</v>
      </c>
      <c r="C115" t="b">
        <v>0</v>
      </c>
    </row>
    <row r="116" spans="1:8" x14ac:dyDescent="0.15">
      <c r="B116" t="s">
        <v>3</v>
      </c>
      <c r="C116" t="b">
        <v>0</v>
      </c>
    </row>
    <row r="117" spans="1:8" x14ac:dyDescent="0.15">
      <c r="B117" t="s">
        <v>4</v>
      </c>
      <c r="C117" t="b">
        <v>0</v>
      </c>
    </row>
    <row r="118" spans="1:8" x14ac:dyDescent="0.15">
      <c r="A118" t="s">
        <v>52</v>
      </c>
      <c r="B118" t="s">
        <v>127</v>
      </c>
      <c r="C118" t="b">
        <v>0</v>
      </c>
      <c r="D118" t="str">
        <f>IF(C118=TRUE,B118,"")</f>
        <v/>
      </c>
      <c r="G118" t="s">
        <v>52</v>
      </c>
      <c r="H118" t="e">
        <f>D118&amp;D119&amp;D120&amp;D121</f>
        <v>#REF!</v>
      </c>
    </row>
    <row r="119" spans="1:8" x14ac:dyDescent="0.15">
      <c r="B119" t="s">
        <v>128</v>
      </c>
      <c r="C119" t="b">
        <v>0</v>
      </c>
      <c r="D119" t="str">
        <f>IF(C119=TRUE,B119,"")</f>
        <v/>
      </c>
    </row>
    <row r="120" spans="1:8" x14ac:dyDescent="0.15">
      <c r="B120" t="s">
        <v>129</v>
      </c>
      <c r="C120" t="b">
        <v>0</v>
      </c>
      <c r="D120" t="str">
        <f>IF(C120=TRUE,#REF!,"")</f>
        <v/>
      </c>
    </row>
    <row r="121" spans="1:8" x14ac:dyDescent="0.15">
      <c r="B121" t="s">
        <v>14</v>
      </c>
      <c r="C121" t="b">
        <v>0</v>
      </c>
      <c r="D121" t="e">
        <f>IF(#REF!="","",#REF!)</f>
        <v>#REF!</v>
      </c>
    </row>
    <row r="124" spans="1:8" x14ac:dyDescent="0.15">
      <c r="A124" t="s">
        <v>144</v>
      </c>
      <c r="B124" t="s">
        <v>145</v>
      </c>
      <c r="C124" t="b">
        <v>0</v>
      </c>
      <c r="D124" t="s">
        <v>155</v>
      </c>
      <c r="E124" t="e">
        <f>IF(#REF!="","",#REF!)</f>
        <v>#REF!</v>
      </c>
      <c r="F124" t="s">
        <v>159</v>
      </c>
      <c r="G124" t="str">
        <f>IF(C124=FALSE,"",B124&amp;D124&amp;E124&amp;F124)</f>
        <v/>
      </c>
    </row>
    <row r="125" spans="1:8" x14ac:dyDescent="0.15">
      <c r="B125" t="s">
        <v>146</v>
      </c>
      <c r="C125" t="b">
        <v>0</v>
      </c>
      <c r="D125" t="s">
        <v>155</v>
      </c>
      <c r="E125" t="e">
        <f>IF(#REF!="","",#REF!)</f>
        <v>#REF!</v>
      </c>
      <c r="F125" t="s">
        <v>159</v>
      </c>
      <c r="G125" t="str">
        <f t="shared" ref="G125:G132" si="2">IF(C125=FALSE,"",B125&amp;D125&amp;E125&amp;F125)</f>
        <v/>
      </c>
    </row>
    <row r="126" spans="1:8" x14ac:dyDescent="0.15">
      <c r="B126" t="s">
        <v>149</v>
      </c>
      <c r="C126" t="b">
        <v>0</v>
      </c>
      <c r="D126" t="s">
        <v>156</v>
      </c>
      <c r="E126" t="e">
        <f>IF(#REF!="","",#REF!)</f>
        <v>#REF!</v>
      </c>
      <c r="F126" t="s">
        <v>159</v>
      </c>
      <c r="G126" t="str">
        <f t="shared" si="2"/>
        <v/>
      </c>
    </row>
    <row r="127" spans="1:8" x14ac:dyDescent="0.15">
      <c r="B127" t="s">
        <v>147</v>
      </c>
      <c r="C127" t="b">
        <v>0</v>
      </c>
      <c r="D127" t="s">
        <v>155</v>
      </c>
      <c r="E127" t="e">
        <f>IF(#REF!="","",#REF!)</f>
        <v>#REF!</v>
      </c>
      <c r="F127" t="s">
        <v>159</v>
      </c>
      <c r="G127" t="str">
        <f t="shared" si="2"/>
        <v/>
      </c>
    </row>
    <row r="128" spans="1:8" x14ac:dyDescent="0.15">
      <c r="B128" t="s">
        <v>148</v>
      </c>
      <c r="C128" t="b">
        <v>0</v>
      </c>
      <c r="D128" t="s">
        <v>155</v>
      </c>
      <c r="E128" t="e">
        <f>IF(#REF!="","",#REF!)</f>
        <v>#REF!</v>
      </c>
      <c r="F128" t="s">
        <v>159</v>
      </c>
      <c r="G128" t="str">
        <f t="shared" si="2"/>
        <v/>
      </c>
    </row>
    <row r="129" spans="1:8" x14ac:dyDescent="0.15">
      <c r="B129" t="s">
        <v>150</v>
      </c>
      <c r="C129" t="b">
        <v>0</v>
      </c>
      <c r="D129" t="s">
        <v>155</v>
      </c>
      <c r="E129" t="e">
        <f>IF(#REF!="","",#REF!)</f>
        <v>#REF!</v>
      </c>
      <c r="F129" t="s">
        <v>159</v>
      </c>
      <c r="G129" t="str">
        <f t="shared" si="2"/>
        <v/>
      </c>
    </row>
    <row r="130" spans="1:8" x14ac:dyDescent="0.15">
      <c r="B130" t="s">
        <v>151</v>
      </c>
      <c r="C130" t="b">
        <v>0</v>
      </c>
      <c r="D130" t="s">
        <v>155</v>
      </c>
      <c r="E130" t="e">
        <f>IF(#REF!="","",#REF!)</f>
        <v>#REF!</v>
      </c>
      <c r="F130" t="s">
        <v>160</v>
      </c>
      <c r="G130" t="str">
        <f t="shared" si="2"/>
        <v/>
      </c>
    </row>
    <row r="131" spans="1:8" x14ac:dyDescent="0.15">
      <c r="B131" t="s">
        <v>152</v>
      </c>
      <c r="C131" t="b">
        <v>0</v>
      </c>
      <c r="D131" t="s">
        <v>155</v>
      </c>
      <c r="E131" t="e">
        <f>IF(#REF!="","",#REF!)</f>
        <v>#REF!</v>
      </c>
      <c r="F131" t="s">
        <v>161</v>
      </c>
      <c r="G131" t="str">
        <f t="shared" si="2"/>
        <v/>
      </c>
    </row>
    <row r="132" spans="1:8" x14ac:dyDescent="0.15">
      <c r="B132" t="s">
        <v>153</v>
      </c>
      <c r="C132" t="b">
        <v>0</v>
      </c>
      <c r="D132" t="s">
        <v>155</v>
      </c>
      <c r="E132" t="e">
        <f>IF(#REF!="","",#REF!)</f>
        <v>#REF!</v>
      </c>
      <c r="F132" t="s">
        <v>161</v>
      </c>
      <c r="G132" t="str">
        <f t="shared" si="2"/>
        <v/>
      </c>
    </row>
    <row r="133" spans="1:8" x14ac:dyDescent="0.15">
      <c r="B133" t="s">
        <v>14</v>
      </c>
      <c r="C133" t="b">
        <v>0</v>
      </c>
      <c r="D133" t="s">
        <v>155</v>
      </c>
      <c r="E133" t="e">
        <f>IF(#REF!="","",#REF!)</f>
        <v>#REF!</v>
      </c>
      <c r="F133" t="s">
        <v>154</v>
      </c>
      <c r="G133" t="str">
        <f>IF(C133=FALSE,"",E133)</f>
        <v/>
      </c>
    </row>
    <row r="136" spans="1:8" x14ac:dyDescent="0.15">
      <c r="A136" t="s">
        <v>162</v>
      </c>
      <c r="B136" t="s">
        <v>163</v>
      </c>
      <c r="C136" t="b">
        <v>0</v>
      </c>
      <c r="G136" t="s">
        <v>162</v>
      </c>
      <c r="H136" t="str">
        <f>IF(C136=TRUE,B136,IF(C137=TRUE,B137,IF(C138=TRUE,B138,IF(C139=TRUE,B139,IF(C140=TRUE,D140,"")))))</f>
        <v/>
      </c>
    </row>
    <row r="137" spans="1:8" x14ac:dyDescent="0.15">
      <c r="B137" t="s">
        <v>164</v>
      </c>
      <c r="C137" t="b">
        <v>0</v>
      </c>
    </row>
    <row r="138" spans="1:8" x14ac:dyDescent="0.15">
      <c r="B138" t="s">
        <v>165</v>
      </c>
      <c r="C138" t="b">
        <v>0</v>
      </c>
    </row>
    <row r="139" spans="1:8" x14ac:dyDescent="0.15">
      <c r="B139" t="s">
        <v>166</v>
      </c>
      <c r="C139" t="b">
        <v>0</v>
      </c>
    </row>
    <row r="140" spans="1:8" x14ac:dyDescent="0.15">
      <c r="B140" t="s">
        <v>14</v>
      </c>
      <c r="C140" t="b">
        <v>0</v>
      </c>
      <c r="D140" t="e">
        <f>IF(#REF!="","",#REF!)</f>
        <v>#REF!</v>
      </c>
    </row>
  </sheetData>
  <mergeCells count="15">
    <mergeCell ref="J11:J20"/>
    <mergeCell ref="J63:K63"/>
    <mergeCell ref="J64:K64"/>
    <mergeCell ref="J65:J69"/>
    <mergeCell ref="J38:J42"/>
    <mergeCell ref="J43:J46"/>
    <mergeCell ref="J47:J51"/>
    <mergeCell ref="J55:J62"/>
    <mergeCell ref="J7:K7"/>
    <mergeCell ref="J9:K9"/>
    <mergeCell ref="J10:K10"/>
    <mergeCell ref="J1:K1"/>
    <mergeCell ref="J3:K3"/>
    <mergeCell ref="J4:K4"/>
    <mergeCell ref="J6:K6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急性期病院チェックシート</vt:lpstr>
      <vt:lpstr>回復期チェックシート</vt:lpstr>
      <vt:lpstr>作業用シート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2018-06-19T05:19:47Z</cp:lastPrinted>
  <dcterms:created xsi:type="dcterms:W3CDTF">2010-03-10T23:57:34Z</dcterms:created>
  <dcterms:modified xsi:type="dcterms:W3CDTF">2018-07-03T01:11:16Z</dcterms:modified>
</cp:coreProperties>
</file>