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13_ncr:1_{BD370CFB-4FEB-4AAB-8EAD-0024B53193CB}" xr6:coauthVersionLast="47" xr6:coauthVersionMax="47" xr10:uidLastSave="{00000000-0000-0000-0000-000000000000}"/>
  <bookViews>
    <workbookView xWindow="0" yWindow="0" windowWidth="29070" windowHeight="15480" xr2:uid="{00000000-000D-0000-FFFF-FFFF00000000}"/>
  </bookViews>
  <sheets>
    <sheet name="Ｈ27市町村合計特殊出生率  " sheetId="1" r:id="rId1"/>
    <sheet name="説明" sheetId="2" r:id="rId2"/>
  </sheets>
  <definedNames>
    <definedName name="_xlnm.Print_Area" localSheetId="0">'Ｈ27市町村合計特殊出生率  '!$A$1:$J$283</definedName>
    <definedName name="_xlnm.Print_Area" localSheetId="1">説明!$A$1:$D$25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2" i="2" l="1"/>
  <c r="C278" i="2"/>
  <c r="C274" i="2"/>
  <c r="C270" i="2"/>
  <c r="C266" i="2"/>
  <c r="J281" i="1"/>
  <c r="I281" i="1"/>
  <c r="H281" i="1"/>
  <c r="G281" i="1"/>
  <c r="F281" i="1"/>
  <c r="E281" i="1"/>
  <c r="D281" i="1"/>
  <c r="J280" i="1"/>
  <c r="J282" i="1" s="1"/>
  <c r="J283" i="1" s="1"/>
  <c r="I280" i="1"/>
  <c r="I282" i="1" s="1"/>
  <c r="I283" i="1" s="1"/>
  <c r="H280" i="1"/>
  <c r="H282" i="1" s="1"/>
  <c r="H283" i="1" s="1"/>
  <c r="G280" i="1"/>
  <c r="G282" i="1" s="1"/>
  <c r="G283" i="1" s="1"/>
  <c r="F280" i="1"/>
  <c r="F282" i="1" s="1"/>
  <c r="F283" i="1" s="1"/>
  <c r="E280" i="1"/>
  <c r="D280" i="1"/>
  <c r="D282" i="1" s="1"/>
  <c r="D283" i="1" s="1"/>
  <c r="F278" i="1"/>
  <c r="F279" i="1" s="1"/>
  <c r="J277" i="1"/>
  <c r="I277" i="1"/>
  <c r="H277" i="1"/>
  <c r="G277" i="1"/>
  <c r="F277" i="1"/>
  <c r="E277" i="1"/>
  <c r="D277" i="1"/>
  <c r="J276" i="1"/>
  <c r="J278" i="1" s="1"/>
  <c r="J279" i="1" s="1"/>
  <c r="I276" i="1"/>
  <c r="I278" i="1" s="1"/>
  <c r="I279" i="1" s="1"/>
  <c r="H276" i="1"/>
  <c r="H278" i="1" s="1"/>
  <c r="H279" i="1" s="1"/>
  <c r="G276" i="1"/>
  <c r="F276" i="1"/>
  <c r="E276" i="1"/>
  <c r="D276" i="1"/>
  <c r="D278" i="1" s="1"/>
  <c r="D279" i="1" s="1"/>
  <c r="E274" i="1"/>
  <c r="E275" i="1" s="1"/>
  <c r="J273" i="1"/>
  <c r="I273" i="1"/>
  <c r="H273" i="1"/>
  <c r="G273" i="1"/>
  <c r="F273" i="1"/>
  <c r="E273" i="1"/>
  <c r="D273" i="1"/>
  <c r="J272" i="1"/>
  <c r="J274" i="1" s="1"/>
  <c r="J275" i="1" s="1"/>
  <c r="I272" i="1"/>
  <c r="I274" i="1" s="1"/>
  <c r="I275" i="1" s="1"/>
  <c r="H272" i="1"/>
  <c r="H274" i="1" s="1"/>
  <c r="H275" i="1" s="1"/>
  <c r="G272" i="1"/>
  <c r="F272" i="1"/>
  <c r="F274" i="1" s="1"/>
  <c r="F275" i="1" s="1"/>
  <c r="E272" i="1"/>
  <c r="D272" i="1"/>
  <c r="D274" i="1" s="1"/>
  <c r="D275" i="1" s="1"/>
  <c r="D270" i="1"/>
  <c r="D271" i="1" s="1"/>
  <c r="J269" i="1"/>
  <c r="I269" i="1"/>
  <c r="H269" i="1"/>
  <c r="G269" i="1"/>
  <c r="F269" i="1"/>
  <c r="E269" i="1"/>
  <c r="D269" i="1"/>
  <c r="J268" i="1"/>
  <c r="J270" i="1" s="1"/>
  <c r="J271" i="1" s="1"/>
  <c r="I268" i="1"/>
  <c r="I270" i="1" s="1"/>
  <c r="I271" i="1" s="1"/>
  <c r="H268" i="1"/>
  <c r="H270" i="1" s="1"/>
  <c r="H271" i="1" s="1"/>
  <c r="G268" i="1"/>
  <c r="F268" i="1"/>
  <c r="F270" i="1" s="1"/>
  <c r="F271" i="1" s="1"/>
  <c r="E268" i="1"/>
  <c r="D268" i="1"/>
  <c r="J265" i="1"/>
  <c r="I265" i="1"/>
  <c r="H265" i="1"/>
  <c r="G265" i="1"/>
  <c r="F265" i="1"/>
  <c r="E265" i="1"/>
  <c r="D265" i="1"/>
  <c r="J264" i="1"/>
  <c r="I264" i="1"/>
  <c r="I266" i="1" s="1"/>
  <c r="I267" i="1" s="1"/>
  <c r="H264" i="1"/>
  <c r="H266" i="1" s="1"/>
  <c r="H267" i="1" s="1"/>
  <c r="G264" i="1"/>
  <c r="G266" i="1" s="1"/>
  <c r="G267" i="1" s="1"/>
  <c r="F264" i="1"/>
  <c r="E264" i="1"/>
  <c r="E266" i="1" s="1"/>
  <c r="E267" i="1" s="1"/>
  <c r="D264" i="1"/>
  <c r="J261" i="1"/>
  <c r="J262" i="1" s="1"/>
  <c r="J263" i="1" s="1"/>
  <c r="I261" i="1"/>
  <c r="H261" i="1"/>
  <c r="G261" i="1"/>
  <c r="F261" i="1"/>
  <c r="E261" i="1"/>
  <c r="D261" i="1"/>
  <c r="J260" i="1"/>
  <c r="I260" i="1"/>
  <c r="I262" i="1" s="1"/>
  <c r="I263" i="1" s="1"/>
  <c r="H260" i="1"/>
  <c r="H262" i="1" s="1"/>
  <c r="H263" i="1" s="1"/>
  <c r="G260" i="1"/>
  <c r="G262" i="1" s="1"/>
  <c r="G263" i="1" s="1"/>
  <c r="F260" i="1"/>
  <c r="F262" i="1" s="1"/>
  <c r="F263" i="1" s="1"/>
  <c r="E260" i="1"/>
  <c r="E262" i="1" s="1"/>
  <c r="E263" i="1" s="1"/>
  <c r="D260" i="1"/>
  <c r="E258" i="1"/>
  <c r="E259" i="1" s="1"/>
  <c r="J257" i="1"/>
  <c r="I257" i="1"/>
  <c r="H257" i="1"/>
  <c r="G257" i="1"/>
  <c r="F257" i="1"/>
  <c r="E257" i="1"/>
  <c r="D257" i="1"/>
  <c r="J256" i="1"/>
  <c r="J258" i="1" s="1"/>
  <c r="J259" i="1" s="1"/>
  <c r="I256" i="1"/>
  <c r="I258" i="1" s="1"/>
  <c r="I259" i="1" s="1"/>
  <c r="H256" i="1"/>
  <c r="H258" i="1" s="1"/>
  <c r="H259" i="1" s="1"/>
  <c r="G256" i="1"/>
  <c r="F256" i="1"/>
  <c r="F258" i="1" s="1"/>
  <c r="F259" i="1" s="1"/>
  <c r="E256" i="1"/>
  <c r="D256" i="1"/>
  <c r="H254" i="1"/>
  <c r="H255" i="1" s="1"/>
  <c r="J253" i="1"/>
  <c r="I253" i="1"/>
  <c r="H253" i="1"/>
  <c r="G253" i="1"/>
  <c r="F253" i="1"/>
  <c r="E253" i="1"/>
  <c r="D253" i="1"/>
  <c r="D254" i="1" s="1"/>
  <c r="D255" i="1" s="1"/>
  <c r="J252" i="1"/>
  <c r="J254" i="1" s="1"/>
  <c r="J255" i="1" s="1"/>
  <c r="I252" i="1"/>
  <c r="I254" i="1" s="1"/>
  <c r="I255" i="1" s="1"/>
  <c r="H252" i="1"/>
  <c r="G252" i="1"/>
  <c r="G254" i="1" s="1"/>
  <c r="G255" i="1" s="1"/>
  <c r="F252" i="1"/>
  <c r="E252" i="1"/>
  <c r="E254" i="1" s="1"/>
  <c r="E255" i="1" s="1"/>
  <c r="D252" i="1"/>
  <c r="G251" i="1"/>
  <c r="G250" i="1"/>
  <c r="J249" i="1"/>
  <c r="I249" i="1"/>
  <c r="H249" i="1"/>
  <c r="G249" i="1"/>
  <c r="F249" i="1"/>
  <c r="E249" i="1"/>
  <c r="D249" i="1"/>
  <c r="J248" i="1"/>
  <c r="I248" i="1"/>
  <c r="I250" i="1" s="1"/>
  <c r="I251" i="1" s="1"/>
  <c r="H248" i="1"/>
  <c r="G248" i="1"/>
  <c r="F248" i="1"/>
  <c r="E248" i="1"/>
  <c r="E250" i="1" s="1"/>
  <c r="E251" i="1" s="1"/>
  <c r="D248" i="1"/>
  <c r="J246" i="1"/>
  <c r="J247" i="1" s="1"/>
  <c r="F246" i="1"/>
  <c r="F247" i="1" s="1"/>
  <c r="J245" i="1"/>
  <c r="I245" i="1"/>
  <c r="H245" i="1"/>
  <c r="G245" i="1"/>
  <c r="F245" i="1"/>
  <c r="E245" i="1"/>
  <c r="D245" i="1"/>
  <c r="C245" i="1" s="1"/>
  <c r="J244" i="1"/>
  <c r="I244" i="1"/>
  <c r="H244" i="1"/>
  <c r="G244" i="1"/>
  <c r="G246" i="1" s="1"/>
  <c r="G247" i="1" s="1"/>
  <c r="F244" i="1"/>
  <c r="E244" i="1"/>
  <c r="D244" i="1"/>
  <c r="J241" i="1"/>
  <c r="I241" i="1"/>
  <c r="H241" i="1"/>
  <c r="G241" i="1"/>
  <c r="F241" i="1"/>
  <c r="E241" i="1"/>
  <c r="D241" i="1"/>
  <c r="J240" i="1"/>
  <c r="I240" i="1"/>
  <c r="I242" i="1" s="1"/>
  <c r="I243" i="1" s="1"/>
  <c r="H240" i="1"/>
  <c r="G240" i="1"/>
  <c r="G242" i="1" s="1"/>
  <c r="G243" i="1" s="1"/>
  <c r="F240" i="1"/>
  <c r="E240" i="1"/>
  <c r="E242" i="1" s="1"/>
  <c r="E243" i="1" s="1"/>
  <c r="D240" i="1"/>
  <c r="J237" i="1"/>
  <c r="I237" i="1"/>
  <c r="H237" i="1"/>
  <c r="H238" i="1" s="1"/>
  <c r="H239" i="1" s="1"/>
  <c r="G237" i="1"/>
  <c r="F237" i="1"/>
  <c r="E237" i="1"/>
  <c r="D237" i="1"/>
  <c r="J236" i="1"/>
  <c r="I236" i="1"/>
  <c r="I238" i="1" s="1"/>
  <c r="I239" i="1" s="1"/>
  <c r="H236" i="1"/>
  <c r="G236" i="1"/>
  <c r="G238" i="1" s="1"/>
  <c r="G239" i="1" s="1"/>
  <c r="F236" i="1"/>
  <c r="E236" i="1"/>
  <c r="E238" i="1" s="1"/>
  <c r="E239" i="1" s="1"/>
  <c r="D236" i="1"/>
  <c r="D238" i="1" s="1"/>
  <c r="D239" i="1" s="1"/>
  <c r="J233" i="1"/>
  <c r="I233" i="1"/>
  <c r="H233" i="1"/>
  <c r="G233" i="1"/>
  <c r="G234" i="1" s="1"/>
  <c r="G235" i="1" s="1"/>
  <c r="F233" i="1"/>
  <c r="E233" i="1"/>
  <c r="D233" i="1"/>
  <c r="J232" i="1"/>
  <c r="J234" i="1" s="1"/>
  <c r="J235" i="1" s="1"/>
  <c r="I232" i="1"/>
  <c r="H232" i="1"/>
  <c r="H234" i="1" s="1"/>
  <c r="H235" i="1" s="1"/>
  <c r="G232" i="1"/>
  <c r="F232" i="1"/>
  <c r="F234" i="1" s="1"/>
  <c r="F235" i="1" s="1"/>
  <c r="E232" i="1"/>
  <c r="D232" i="1"/>
  <c r="D234" i="1" s="1"/>
  <c r="D235" i="1" s="1"/>
  <c r="J226" i="1"/>
  <c r="J227" i="1" s="1"/>
  <c r="I226" i="1"/>
  <c r="I227" i="1" s="1"/>
  <c r="H226" i="1"/>
  <c r="H227" i="1" s="1"/>
  <c r="G226" i="1"/>
  <c r="G227" i="1" s="1"/>
  <c r="F226" i="1"/>
  <c r="F227" i="1" s="1"/>
  <c r="E226" i="1"/>
  <c r="E227" i="1" s="1"/>
  <c r="D226" i="1"/>
  <c r="D227" i="1" s="1"/>
  <c r="C225" i="1"/>
  <c r="C224" i="1"/>
  <c r="J222" i="1"/>
  <c r="J223" i="1" s="1"/>
  <c r="I222" i="1"/>
  <c r="I223" i="1" s="1"/>
  <c r="H222" i="1"/>
  <c r="H223" i="1" s="1"/>
  <c r="G222" i="1"/>
  <c r="G223" i="1" s="1"/>
  <c r="F222" i="1"/>
  <c r="F223" i="1" s="1"/>
  <c r="E222" i="1"/>
  <c r="E223" i="1" s="1"/>
  <c r="D222" i="1"/>
  <c r="D223" i="1" s="1"/>
  <c r="C221" i="1"/>
  <c r="C220" i="1"/>
  <c r="J218" i="1"/>
  <c r="J219" i="1" s="1"/>
  <c r="I218" i="1"/>
  <c r="I219" i="1" s="1"/>
  <c r="H218" i="1"/>
  <c r="H219" i="1" s="1"/>
  <c r="G218" i="1"/>
  <c r="G219" i="1" s="1"/>
  <c r="F218" i="1"/>
  <c r="F219" i="1" s="1"/>
  <c r="E218" i="1"/>
  <c r="E219" i="1" s="1"/>
  <c r="D218" i="1"/>
  <c r="D219" i="1" s="1"/>
  <c r="C217" i="1"/>
  <c r="C216" i="1"/>
  <c r="E215" i="1"/>
  <c r="J214" i="1"/>
  <c r="J215" i="1" s="1"/>
  <c r="I214" i="1"/>
  <c r="I215" i="1" s="1"/>
  <c r="H214" i="1"/>
  <c r="H215" i="1" s="1"/>
  <c r="G214" i="1"/>
  <c r="G215" i="1" s="1"/>
  <c r="F214" i="1"/>
  <c r="F215" i="1" s="1"/>
  <c r="E214" i="1"/>
  <c r="D214" i="1"/>
  <c r="D215" i="1" s="1"/>
  <c r="C213" i="1"/>
  <c r="C212" i="1"/>
  <c r="F211" i="1"/>
  <c r="J210" i="1"/>
  <c r="J211" i="1" s="1"/>
  <c r="I210" i="1"/>
  <c r="I211" i="1" s="1"/>
  <c r="H210" i="1"/>
  <c r="H211" i="1" s="1"/>
  <c r="G210" i="1"/>
  <c r="G211" i="1" s="1"/>
  <c r="F210" i="1"/>
  <c r="E210" i="1"/>
  <c r="E211" i="1" s="1"/>
  <c r="D210" i="1"/>
  <c r="D211" i="1" s="1"/>
  <c r="C209" i="1"/>
  <c r="C208" i="1"/>
  <c r="J206" i="1"/>
  <c r="J207" i="1" s="1"/>
  <c r="I206" i="1"/>
  <c r="I207" i="1" s="1"/>
  <c r="H206" i="1"/>
  <c r="H207" i="1" s="1"/>
  <c r="G206" i="1"/>
  <c r="G207" i="1" s="1"/>
  <c r="F206" i="1"/>
  <c r="F207" i="1" s="1"/>
  <c r="E206" i="1"/>
  <c r="E207" i="1" s="1"/>
  <c r="D206" i="1"/>
  <c r="D207" i="1" s="1"/>
  <c r="C205" i="1"/>
  <c r="C204" i="1"/>
  <c r="J202" i="1"/>
  <c r="J203" i="1" s="1"/>
  <c r="I202" i="1"/>
  <c r="I203" i="1" s="1"/>
  <c r="H202" i="1"/>
  <c r="H203" i="1" s="1"/>
  <c r="G202" i="1"/>
  <c r="G203" i="1" s="1"/>
  <c r="F202" i="1"/>
  <c r="F203" i="1" s="1"/>
  <c r="E202" i="1"/>
  <c r="E203" i="1" s="1"/>
  <c r="D202" i="1"/>
  <c r="D203" i="1" s="1"/>
  <c r="C201" i="1"/>
  <c r="C200" i="1"/>
  <c r="I199" i="1"/>
  <c r="J198" i="1"/>
  <c r="J199" i="1" s="1"/>
  <c r="I198" i="1"/>
  <c r="H198" i="1"/>
  <c r="H199" i="1" s="1"/>
  <c r="G198" i="1"/>
  <c r="G199" i="1" s="1"/>
  <c r="F198" i="1"/>
  <c r="F199" i="1" s="1"/>
  <c r="E198" i="1"/>
  <c r="E199" i="1" s="1"/>
  <c r="D198" i="1"/>
  <c r="D199" i="1" s="1"/>
  <c r="C197" i="1"/>
  <c r="C196" i="1"/>
  <c r="J194" i="1"/>
  <c r="J195" i="1" s="1"/>
  <c r="I194" i="1"/>
  <c r="I195" i="1" s="1"/>
  <c r="H194" i="1"/>
  <c r="H195" i="1" s="1"/>
  <c r="G194" i="1"/>
  <c r="G195" i="1" s="1"/>
  <c r="F194" i="1"/>
  <c r="F195" i="1" s="1"/>
  <c r="E194" i="1"/>
  <c r="E195" i="1" s="1"/>
  <c r="D194" i="1"/>
  <c r="D195" i="1" s="1"/>
  <c r="C193" i="1"/>
  <c r="C192" i="1"/>
  <c r="J190" i="1"/>
  <c r="J191" i="1" s="1"/>
  <c r="I190" i="1"/>
  <c r="I191" i="1" s="1"/>
  <c r="H190" i="1"/>
  <c r="H191" i="1" s="1"/>
  <c r="G190" i="1"/>
  <c r="G191" i="1" s="1"/>
  <c r="F190" i="1"/>
  <c r="F191" i="1" s="1"/>
  <c r="E190" i="1"/>
  <c r="E191" i="1" s="1"/>
  <c r="D190" i="1"/>
  <c r="D191" i="1" s="1"/>
  <c r="C189" i="1"/>
  <c r="C188" i="1"/>
  <c r="J186" i="1"/>
  <c r="J187" i="1" s="1"/>
  <c r="I186" i="1"/>
  <c r="I187" i="1" s="1"/>
  <c r="H186" i="1"/>
  <c r="H187" i="1" s="1"/>
  <c r="G186" i="1"/>
  <c r="G187" i="1" s="1"/>
  <c r="F186" i="1"/>
  <c r="F187" i="1" s="1"/>
  <c r="E186" i="1"/>
  <c r="E187" i="1" s="1"/>
  <c r="D186" i="1"/>
  <c r="D187" i="1" s="1"/>
  <c r="C187" i="1" s="1"/>
  <c r="C185" i="1"/>
  <c r="C184" i="1"/>
  <c r="E183" i="1"/>
  <c r="J182" i="1"/>
  <c r="J183" i="1" s="1"/>
  <c r="I182" i="1"/>
  <c r="I183" i="1" s="1"/>
  <c r="H182" i="1"/>
  <c r="H183" i="1" s="1"/>
  <c r="G182" i="1"/>
  <c r="G183" i="1" s="1"/>
  <c r="F182" i="1"/>
  <c r="F183" i="1" s="1"/>
  <c r="E182" i="1"/>
  <c r="D182" i="1"/>
  <c r="D183" i="1" s="1"/>
  <c r="C181" i="1"/>
  <c r="C180" i="1"/>
  <c r="F179" i="1"/>
  <c r="J178" i="1"/>
  <c r="J179" i="1" s="1"/>
  <c r="I178" i="1"/>
  <c r="I179" i="1" s="1"/>
  <c r="H178" i="1"/>
  <c r="H179" i="1" s="1"/>
  <c r="G178" i="1"/>
  <c r="G179" i="1" s="1"/>
  <c r="F178" i="1"/>
  <c r="E178" i="1"/>
  <c r="E179" i="1" s="1"/>
  <c r="D178" i="1"/>
  <c r="D179" i="1" s="1"/>
  <c r="C177" i="1"/>
  <c r="C176" i="1"/>
  <c r="J174" i="1"/>
  <c r="J175" i="1" s="1"/>
  <c r="I174" i="1"/>
  <c r="I175" i="1" s="1"/>
  <c r="H174" i="1"/>
  <c r="H175" i="1" s="1"/>
  <c r="G174" i="1"/>
  <c r="G175" i="1" s="1"/>
  <c r="F174" i="1"/>
  <c r="F175" i="1" s="1"/>
  <c r="E174" i="1"/>
  <c r="E175" i="1" s="1"/>
  <c r="D174" i="1"/>
  <c r="D175" i="1" s="1"/>
  <c r="C173" i="1"/>
  <c r="C172" i="1"/>
  <c r="J168" i="1"/>
  <c r="J169" i="1" s="1"/>
  <c r="I168" i="1"/>
  <c r="I169" i="1" s="1"/>
  <c r="H168" i="1"/>
  <c r="H169" i="1" s="1"/>
  <c r="G168" i="1"/>
  <c r="G169" i="1" s="1"/>
  <c r="F168" i="1"/>
  <c r="F169" i="1" s="1"/>
  <c r="E168" i="1"/>
  <c r="E169" i="1" s="1"/>
  <c r="D168" i="1"/>
  <c r="D169" i="1" s="1"/>
  <c r="C167" i="1"/>
  <c r="C166" i="1"/>
  <c r="J164" i="1"/>
  <c r="J165" i="1" s="1"/>
  <c r="I164" i="1"/>
  <c r="I165" i="1" s="1"/>
  <c r="H164" i="1"/>
  <c r="H165" i="1" s="1"/>
  <c r="G164" i="1"/>
  <c r="G165" i="1" s="1"/>
  <c r="F164" i="1"/>
  <c r="F165" i="1" s="1"/>
  <c r="E164" i="1"/>
  <c r="E165" i="1" s="1"/>
  <c r="D164" i="1"/>
  <c r="D165" i="1" s="1"/>
  <c r="C163" i="1"/>
  <c r="C162" i="1"/>
  <c r="J160" i="1"/>
  <c r="J161" i="1" s="1"/>
  <c r="I160" i="1"/>
  <c r="I161" i="1" s="1"/>
  <c r="H160" i="1"/>
  <c r="H161" i="1" s="1"/>
  <c r="G160" i="1"/>
  <c r="G161" i="1" s="1"/>
  <c r="F160" i="1"/>
  <c r="F161" i="1" s="1"/>
  <c r="E160" i="1"/>
  <c r="E161" i="1" s="1"/>
  <c r="D160" i="1"/>
  <c r="D161" i="1" s="1"/>
  <c r="C159" i="1"/>
  <c r="C158" i="1"/>
  <c r="J156" i="1"/>
  <c r="J157" i="1" s="1"/>
  <c r="I156" i="1"/>
  <c r="I157" i="1" s="1"/>
  <c r="H156" i="1"/>
  <c r="H157" i="1" s="1"/>
  <c r="G156" i="1"/>
  <c r="G157" i="1" s="1"/>
  <c r="F156" i="1"/>
  <c r="F157" i="1" s="1"/>
  <c r="E156" i="1"/>
  <c r="E157" i="1" s="1"/>
  <c r="D156" i="1"/>
  <c r="D157" i="1" s="1"/>
  <c r="C155" i="1"/>
  <c r="C154" i="1"/>
  <c r="J152" i="1"/>
  <c r="J153" i="1" s="1"/>
  <c r="I152" i="1"/>
  <c r="I153" i="1" s="1"/>
  <c r="H152" i="1"/>
  <c r="H153" i="1" s="1"/>
  <c r="G152" i="1"/>
  <c r="G153" i="1" s="1"/>
  <c r="F152" i="1"/>
  <c r="F153" i="1" s="1"/>
  <c r="E152" i="1"/>
  <c r="E153" i="1" s="1"/>
  <c r="D152" i="1"/>
  <c r="D153" i="1" s="1"/>
  <c r="C151" i="1"/>
  <c r="C150" i="1"/>
  <c r="I149" i="1"/>
  <c r="J148" i="1"/>
  <c r="J149" i="1" s="1"/>
  <c r="I148" i="1"/>
  <c r="H148" i="1"/>
  <c r="H149" i="1" s="1"/>
  <c r="G148" i="1"/>
  <c r="G149" i="1" s="1"/>
  <c r="F148" i="1"/>
  <c r="F149" i="1" s="1"/>
  <c r="E148" i="1"/>
  <c r="E149" i="1" s="1"/>
  <c r="D148" i="1"/>
  <c r="D149" i="1" s="1"/>
  <c r="C147" i="1"/>
  <c r="C146" i="1"/>
  <c r="J144" i="1"/>
  <c r="J145" i="1" s="1"/>
  <c r="I144" i="1"/>
  <c r="I145" i="1" s="1"/>
  <c r="H144" i="1"/>
  <c r="H145" i="1" s="1"/>
  <c r="G144" i="1"/>
  <c r="G145" i="1" s="1"/>
  <c r="F144" i="1"/>
  <c r="F145" i="1" s="1"/>
  <c r="E144" i="1"/>
  <c r="E145" i="1" s="1"/>
  <c r="D144" i="1"/>
  <c r="D145" i="1" s="1"/>
  <c r="C143" i="1"/>
  <c r="C142" i="1"/>
  <c r="J140" i="1"/>
  <c r="J141" i="1" s="1"/>
  <c r="I140" i="1"/>
  <c r="I141" i="1" s="1"/>
  <c r="H140" i="1"/>
  <c r="H141" i="1" s="1"/>
  <c r="G140" i="1"/>
  <c r="G141" i="1" s="1"/>
  <c r="F140" i="1"/>
  <c r="F141" i="1" s="1"/>
  <c r="E140" i="1"/>
  <c r="E141" i="1" s="1"/>
  <c r="D140" i="1"/>
  <c r="D141" i="1" s="1"/>
  <c r="C139" i="1"/>
  <c r="C138" i="1"/>
  <c r="J136" i="1"/>
  <c r="J137" i="1" s="1"/>
  <c r="I136" i="1"/>
  <c r="I137" i="1" s="1"/>
  <c r="H136" i="1"/>
  <c r="H137" i="1" s="1"/>
  <c r="G136" i="1"/>
  <c r="G137" i="1" s="1"/>
  <c r="F136" i="1"/>
  <c r="F137" i="1" s="1"/>
  <c r="E136" i="1"/>
  <c r="E137" i="1" s="1"/>
  <c r="D136" i="1"/>
  <c r="D137" i="1" s="1"/>
  <c r="C135" i="1"/>
  <c r="C134" i="1"/>
  <c r="I133" i="1"/>
  <c r="E133" i="1"/>
  <c r="J132" i="1"/>
  <c r="J133" i="1" s="1"/>
  <c r="I132" i="1"/>
  <c r="H132" i="1"/>
  <c r="H133" i="1" s="1"/>
  <c r="G132" i="1"/>
  <c r="G133" i="1" s="1"/>
  <c r="F132" i="1"/>
  <c r="F133" i="1" s="1"/>
  <c r="E132" i="1"/>
  <c r="D132" i="1"/>
  <c r="D133" i="1" s="1"/>
  <c r="C133" i="1" s="1"/>
  <c r="C131" i="1"/>
  <c r="C130" i="1"/>
  <c r="J128" i="1"/>
  <c r="J129" i="1" s="1"/>
  <c r="I128" i="1"/>
  <c r="I129" i="1" s="1"/>
  <c r="H128" i="1"/>
  <c r="H129" i="1" s="1"/>
  <c r="G128" i="1"/>
  <c r="G129" i="1" s="1"/>
  <c r="F128" i="1"/>
  <c r="F129" i="1" s="1"/>
  <c r="E128" i="1"/>
  <c r="E129" i="1" s="1"/>
  <c r="D128" i="1"/>
  <c r="D129" i="1" s="1"/>
  <c r="C127" i="1"/>
  <c r="C126" i="1"/>
  <c r="J124" i="1"/>
  <c r="J125" i="1" s="1"/>
  <c r="I124" i="1"/>
  <c r="I125" i="1" s="1"/>
  <c r="H124" i="1"/>
  <c r="H125" i="1" s="1"/>
  <c r="G124" i="1"/>
  <c r="G125" i="1" s="1"/>
  <c r="F124" i="1"/>
  <c r="F125" i="1" s="1"/>
  <c r="E124" i="1"/>
  <c r="E125" i="1" s="1"/>
  <c r="D124" i="1"/>
  <c r="D125" i="1" s="1"/>
  <c r="C123" i="1"/>
  <c r="C122" i="1"/>
  <c r="J120" i="1"/>
  <c r="J121" i="1" s="1"/>
  <c r="I120" i="1"/>
  <c r="I121" i="1" s="1"/>
  <c r="H120" i="1"/>
  <c r="H121" i="1" s="1"/>
  <c r="G120" i="1"/>
  <c r="G121" i="1" s="1"/>
  <c r="F120" i="1"/>
  <c r="F121" i="1" s="1"/>
  <c r="E120" i="1"/>
  <c r="E121" i="1" s="1"/>
  <c r="D120" i="1"/>
  <c r="D121" i="1" s="1"/>
  <c r="C119" i="1"/>
  <c r="C118" i="1"/>
  <c r="E117" i="1"/>
  <c r="J116" i="1"/>
  <c r="J117" i="1" s="1"/>
  <c r="I116" i="1"/>
  <c r="I117" i="1" s="1"/>
  <c r="H116" i="1"/>
  <c r="H117" i="1" s="1"/>
  <c r="G116" i="1"/>
  <c r="G117" i="1" s="1"/>
  <c r="F116" i="1"/>
  <c r="F117" i="1" s="1"/>
  <c r="E116" i="1"/>
  <c r="D116" i="1"/>
  <c r="D117" i="1" s="1"/>
  <c r="C115" i="1"/>
  <c r="C114" i="1"/>
  <c r="F113" i="1"/>
  <c r="J112" i="1"/>
  <c r="J113" i="1" s="1"/>
  <c r="I112" i="1"/>
  <c r="I113" i="1" s="1"/>
  <c r="H112" i="1"/>
  <c r="H113" i="1" s="1"/>
  <c r="G112" i="1"/>
  <c r="G113" i="1" s="1"/>
  <c r="F112" i="1"/>
  <c r="E112" i="1"/>
  <c r="E113" i="1" s="1"/>
  <c r="D112" i="1"/>
  <c r="D113" i="1" s="1"/>
  <c r="C111" i="1"/>
  <c r="C110" i="1"/>
  <c r="J108" i="1"/>
  <c r="J109" i="1" s="1"/>
  <c r="I108" i="1"/>
  <c r="I109" i="1" s="1"/>
  <c r="H108" i="1"/>
  <c r="H109" i="1" s="1"/>
  <c r="G108" i="1"/>
  <c r="G109" i="1" s="1"/>
  <c r="F108" i="1"/>
  <c r="F109" i="1" s="1"/>
  <c r="E108" i="1"/>
  <c r="E109" i="1" s="1"/>
  <c r="D108" i="1"/>
  <c r="D109" i="1" s="1"/>
  <c r="C107" i="1"/>
  <c r="C106" i="1"/>
  <c r="J104" i="1"/>
  <c r="J105" i="1" s="1"/>
  <c r="I104" i="1"/>
  <c r="I105" i="1" s="1"/>
  <c r="H104" i="1"/>
  <c r="H105" i="1" s="1"/>
  <c r="G104" i="1"/>
  <c r="G105" i="1" s="1"/>
  <c r="F104" i="1"/>
  <c r="F105" i="1" s="1"/>
  <c r="E104" i="1"/>
  <c r="E105" i="1" s="1"/>
  <c r="D104" i="1"/>
  <c r="D105" i="1" s="1"/>
  <c r="C103" i="1"/>
  <c r="C102" i="1"/>
  <c r="E101" i="1"/>
  <c r="J100" i="1"/>
  <c r="J101" i="1" s="1"/>
  <c r="I100" i="1"/>
  <c r="I101" i="1" s="1"/>
  <c r="H100" i="1"/>
  <c r="H101" i="1" s="1"/>
  <c r="G100" i="1"/>
  <c r="G101" i="1" s="1"/>
  <c r="F100" i="1"/>
  <c r="F101" i="1" s="1"/>
  <c r="E100" i="1"/>
  <c r="D100" i="1"/>
  <c r="D101" i="1" s="1"/>
  <c r="C99" i="1"/>
  <c r="C98" i="1"/>
  <c r="F97" i="1"/>
  <c r="J96" i="1"/>
  <c r="J97" i="1" s="1"/>
  <c r="I96" i="1"/>
  <c r="I97" i="1" s="1"/>
  <c r="H96" i="1"/>
  <c r="H97" i="1" s="1"/>
  <c r="G96" i="1"/>
  <c r="G97" i="1" s="1"/>
  <c r="F96" i="1"/>
  <c r="E96" i="1"/>
  <c r="E97" i="1" s="1"/>
  <c r="D96" i="1"/>
  <c r="D97" i="1" s="1"/>
  <c r="C95" i="1"/>
  <c r="C94" i="1"/>
  <c r="J92" i="1"/>
  <c r="J93" i="1" s="1"/>
  <c r="I92" i="1"/>
  <c r="I93" i="1" s="1"/>
  <c r="H92" i="1"/>
  <c r="H93" i="1" s="1"/>
  <c r="G92" i="1"/>
  <c r="G93" i="1" s="1"/>
  <c r="F92" i="1"/>
  <c r="F93" i="1" s="1"/>
  <c r="E92" i="1"/>
  <c r="E93" i="1" s="1"/>
  <c r="C93" i="1" s="1"/>
  <c r="D92" i="1"/>
  <c r="D93" i="1" s="1"/>
  <c r="C91" i="1"/>
  <c r="C90" i="1"/>
  <c r="J86" i="1"/>
  <c r="J87" i="1" s="1"/>
  <c r="I86" i="1"/>
  <c r="I87" i="1" s="1"/>
  <c r="H86" i="1"/>
  <c r="H87" i="1" s="1"/>
  <c r="G86" i="1"/>
  <c r="G87" i="1" s="1"/>
  <c r="F86" i="1"/>
  <c r="F87" i="1" s="1"/>
  <c r="E86" i="1"/>
  <c r="E87" i="1" s="1"/>
  <c r="D86" i="1"/>
  <c r="D87" i="1" s="1"/>
  <c r="C85" i="1"/>
  <c r="C84" i="1"/>
  <c r="E83" i="1"/>
  <c r="J82" i="1"/>
  <c r="J83" i="1" s="1"/>
  <c r="I82" i="1"/>
  <c r="I83" i="1" s="1"/>
  <c r="H82" i="1"/>
  <c r="H83" i="1" s="1"/>
  <c r="G82" i="1"/>
  <c r="G83" i="1" s="1"/>
  <c r="F82" i="1"/>
  <c r="F83" i="1" s="1"/>
  <c r="E82" i="1"/>
  <c r="D82" i="1"/>
  <c r="D83" i="1" s="1"/>
  <c r="C81" i="1"/>
  <c r="C80" i="1"/>
  <c r="F79" i="1"/>
  <c r="J78" i="1"/>
  <c r="J79" i="1" s="1"/>
  <c r="I78" i="1"/>
  <c r="I79" i="1" s="1"/>
  <c r="H78" i="1"/>
  <c r="H79" i="1" s="1"/>
  <c r="G78" i="1"/>
  <c r="G79" i="1" s="1"/>
  <c r="F78" i="1"/>
  <c r="E78" i="1"/>
  <c r="E79" i="1" s="1"/>
  <c r="D78" i="1"/>
  <c r="D79" i="1" s="1"/>
  <c r="C77" i="1"/>
  <c r="C76" i="1"/>
  <c r="J74" i="1"/>
  <c r="J75" i="1" s="1"/>
  <c r="I74" i="1"/>
  <c r="I75" i="1" s="1"/>
  <c r="H74" i="1"/>
  <c r="H75" i="1" s="1"/>
  <c r="G74" i="1"/>
  <c r="G75" i="1" s="1"/>
  <c r="F74" i="1"/>
  <c r="F75" i="1" s="1"/>
  <c r="E74" i="1"/>
  <c r="E75" i="1" s="1"/>
  <c r="D74" i="1"/>
  <c r="D75" i="1" s="1"/>
  <c r="C73" i="1"/>
  <c r="C72" i="1"/>
  <c r="J70" i="1"/>
  <c r="J71" i="1" s="1"/>
  <c r="I70" i="1"/>
  <c r="I71" i="1" s="1"/>
  <c r="H70" i="1"/>
  <c r="H71" i="1" s="1"/>
  <c r="G70" i="1"/>
  <c r="G71" i="1" s="1"/>
  <c r="F70" i="1"/>
  <c r="F71" i="1" s="1"/>
  <c r="E70" i="1"/>
  <c r="E71" i="1" s="1"/>
  <c r="D70" i="1"/>
  <c r="D71" i="1" s="1"/>
  <c r="C69" i="1"/>
  <c r="C68" i="1"/>
  <c r="I67" i="1"/>
  <c r="J66" i="1"/>
  <c r="J67" i="1" s="1"/>
  <c r="I66" i="1"/>
  <c r="H66" i="1"/>
  <c r="H67" i="1" s="1"/>
  <c r="G66" i="1"/>
  <c r="G67" i="1" s="1"/>
  <c r="F66" i="1"/>
  <c r="F67" i="1" s="1"/>
  <c r="E66" i="1"/>
  <c r="E67" i="1" s="1"/>
  <c r="D66" i="1"/>
  <c r="D67" i="1" s="1"/>
  <c r="C65" i="1"/>
  <c r="C64" i="1"/>
  <c r="J62" i="1"/>
  <c r="J63" i="1" s="1"/>
  <c r="I62" i="1"/>
  <c r="I63" i="1" s="1"/>
  <c r="H62" i="1"/>
  <c r="H63" i="1" s="1"/>
  <c r="G62" i="1"/>
  <c r="G63" i="1" s="1"/>
  <c r="F62" i="1"/>
  <c r="F63" i="1" s="1"/>
  <c r="E62" i="1"/>
  <c r="E63" i="1" s="1"/>
  <c r="D62" i="1"/>
  <c r="D63" i="1" s="1"/>
  <c r="C61" i="1"/>
  <c r="C60" i="1"/>
  <c r="J58" i="1"/>
  <c r="J59" i="1" s="1"/>
  <c r="I58" i="1"/>
  <c r="I59" i="1" s="1"/>
  <c r="H58" i="1"/>
  <c r="H59" i="1" s="1"/>
  <c r="G58" i="1"/>
  <c r="G59" i="1" s="1"/>
  <c r="F58" i="1"/>
  <c r="F59" i="1" s="1"/>
  <c r="E58" i="1"/>
  <c r="E59" i="1" s="1"/>
  <c r="D58" i="1"/>
  <c r="D59" i="1" s="1"/>
  <c r="C57" i="1"/>
  <c r="C56" i="1"/>
  <c r="J54" i="1"/>
  <c r="J55" i="1" s="1"/>
  <c r="I54" i="1"/>
  <c r="I55" i="1" s="1"/>
  <c r="H54" i="1"/>
  <c r="H55" i="1" s="1"/>
  <c r="G54" i="1"/>
  <c r="G55" i="1" s="1"/>
  <c r="F54" i="1"/>
  <c r="F55" i="1" s="1"/>
  <c r="E54" i="1"/>
  <c r="E55" i="1" s="1"/>
  <c r="D54" i="1"/>
  <c r="D55" i="1" s="1"/>
  <c r="C55" i="1" s="1"/>
  <c r="C53" i="1"/>
  <c r="C52" i="1"/>
  <c r="E51" i="1"/>
  <c r="J50" i="1"/>
  <c r="J51" i="1" s="1"/>
  <c r="I50" i="1"/>
  <c r="I51" i="1" s="1"/>
  <c r="H50" i="1"/>
  <c r="H51" i="1" s="1"/>
  <c r="G50" i="1"/>
  <c r="G51" i="1" s="1"/>
  <c r="F50" i="1"/>
  <c r="F51" i="1" s="1"/>
  <c r="E50" i="1"/>
  <c r="D50" i="1"/>
  <c r="D51" i="1" s="1"/>
  <c r="C49" i="1"/>
  <c r="C48" i="1"/>
  <c r="F47" i="1"/>
  <c r="J46" i="1"/>
  <c r="J47" i="1" s="1"/>
  <c r="I46" i="1"/>
  <c r="I47" i="1" s="1"/>
  <c r="H46" i="1"/>
  <c r="H47" i="1" s="1"/>
  <c r="G46" i="1"/>
  <c r="G47" i="1" s="1"/>
  <c r="F46" i="1"/>
  <c r="E46" i="1"/>
  <c r="E47" i="1" s="1"/>
  <c r="D46" i="1"/>
  <c r="D47" i="1" s="1"/>
  <c r="C45" i="1"/>
  <c r="C44" i="1"/>
  <c r="J42" i="1"/>
  <c r="J43" i="1" s="1"/>
  <c r="I42" i="1"/>
  <c r="I43" i="1" s="1"/>
  <c r="H42" i="1"/>
  <c r="H43" i="1" s="1"/>
  <c r="G42" i="1"/>
  <c r="G43" i="1" s="1"/>
  <c r="F42" i="1"/>
  <c r="F43" i="1" s="1"/>
  <c r="E42" i="1"/>
  <c r="E43" i="1" s="1"/>
  <c r="D42" i="1"/>
  <c r="D43" i="1" s="1"/>
  <c r="C41" i="1"/>
  <c r="C40" i="1"/>
  <c r="J38" i="1"/>
  <c r="J39" i="1" s="1"/>
  <c r="I38" i="1"/>
  <c r="I39" i="1" s="1"/>
  <c r="H38" i="1"/>
  <c r="H39" i="1" s="1"/>
  <c r="G38" i="1"/>
  <c r="G39" i="1" s="1"/>
  <c r="F38" i="1"/>
  <c r="F39" i="1" s="1"/>
  <c r="E38" i="1"/>
  <c r="E39" i="1" s="1"/>
  <c r="D38" i="1"/>
  <c r="D39" i="1" s="1"/>
  <c r="C37" i="1"/>
  <c r="C36" i="1"/>
  <c r="I35" i="1"/>
  <c r="J34" i="1"/>
  <c r="J35" i="1" s="1"/>
  <c r="I34" i="1"/>
  <c r="H34" i="1"/>
  <c r="H35" i="1" s="1"/>
  <c r="G34" i="1"/>
  <c r="G35" i="1" s="1"/>
  <c r="F34" i="1"/>
  <c r="F35" i="1" s="1"/>
  <c r="E34" i="1"/>
  <c r="E35" i="1" s="1"/>
  <c r="D34" i="1"/>
  <c r="D35" i="1" s="1"/>
  <c r="C33" i="1"/>
  <c r="C32" i="1"/>
  <c r="J30" i="1"/>
  <c r="J31" i="1" s="1"/>
  <c r="I30" i="1"/>
  <c r="I31" i="1" s="1"/>
  <c r="H30" i="1"/>
  <c r="H31" i="1" s="1"/>
  <c r="G30" i="1"/>
  <c r="G31" i="1" s="1"/>
  <c r="F30" i="1"/>
  <c r="F31" i="1" s="1"/>
  <c r="E30" i="1"/>
  <c r="E31" i="1" s="1"/>
  <c r="D30" i="1"/>
  <c r="D31" i="1" s="1"/>
  <c r="C29" i="1"/>
  <c r="C28" i="1"/>
  <c r="J26" i="1"/>
  <c r="J27" i="1" s="1"/>
  <c r="I26" i="1"/>
  <c r="I27" i="1" s="1"/>
  <c r="H26" i="1"/>
  <c r="H27" i="1" s="1"/>
  <c r="G26" i="1"/>
  <c r="G27" i="1" s="1"/>
  <c r="F26" i="1"/>
  <c r="F27" i="1" s="1"/>
  <c r="E26" i="1"/>
  <c r="E27" i="1" s="1"/>
  <c r="D26" i="1"/>
  <c r="D27" i="1" s="1"/>
  <c r="C25" i="1"/>
  <c r="C24" i="1"/>
  <c r="J22" i="1"/>
  <c r="J23" i="1" s="1"/>
  <c r="I22" i="1"/>
  <c r="I23" i="1" s="1"/>
  <c r="H22" i="1"/>
  <c r="H23" i="1" s="1"/>
  <c r="G22" i="1"/>
  <c r="G23" i="1" s="1"/>
  <c r="F22" i="1"/>
  <c r="F23" i="1" s="1"/>
  <c r="E22" i="1"/>
  <c r="E23" i="1" s="1"/>
  <c r="D22" i="1"/>
  <c r="D23" i="1" s="1"/>
  <c r="C21" i="1"/>
  <c r="C20" i="1"/>
  <c r="I19" i="1"/>
  <c r="J18" i="1"/>
  <c r="J19" i="1" s="1"/>
  <c r="I18" i="1"/>
  <c r="H18" i="1"/>
  <c r="H19" i="1" s="1"/>
  <c r="G18" i="1"/>
  <c r="G19" i="1" s="1"/>
  <c r="F18" i="1"/>
  <c r="F19" i="1" s="1"/>
  <c r="E18" i="1"/>
  <c r="E19" i="1" s="1"/>
  <c r="D18" i="1"/>
  <c r="D19" i="1" s="1"/>
  <c r="C17" i="1"/>
  <c r="C16" i="1"/>
  <c r="J14" i="1"/>
  <c r="J15" i="1" s="1"/>
  <c r="I14" i="1"/>
  <c r="I15" i="1" s="1"/>
  <c r="H14" i="1"/>
  <c r="H15" i="1" s="1"/>
  <c r="G14" i="1"/>
  <c r="G15" i="1" s="1"/>
  <c r="F14" i="1"/>
  <c r="F15" i="1" s="1"/>
  <c r="E14" i="1"/>
  <c r="E15" i="1" s="1"/>
  <c r="D14" i="1"/>
  <c r="D15" i="1" s="1"/>
  <c r="C13" i="1"/>
  <c r="C12" i="1"/>
  <c r="J10" i="1"/>
  <c r="J11" i="1" s="1"/>
  <c r="I10" i="1"/>
  <c r="I11" i="1" s="1"/>
  <c r="H10" i="1"/>
  <c r="H11" i="1" s="1"/>
  <c r="G10" i="1"/>
  <c r="G11" i="1" s="1"/>
  <c r="F10" i="1"/>
  <c r="F11" i="1" s="1"/>
  <c r="E10" i="1"/>
  <c r="E11" i="1" s="1"/>
  <c r="D10" i="1"/>
  <c r="D11" i="1" s="1"/>
  <c r="C9" i="1"/>
  <c r="C8" i="1"/>
  <c r="J6" i="1"/>
  <c r="J7" i="1" s="1"/>
  <c r="I6" i="1"/>
  <c r="I7" i="1" s="1"/>
  <c r="H6" i="1"/>
  <c r="H7" i="1" s="1"/>
  <c r="G6" i="1"/>
  <c r="G7" i="1" s="1"/>
  <c r="F6" i="1"/>
  <c r="F7" i="1" s="1"/>
  <c r="E6" i="1"/>
  <c r="E7" i="1" s="1"/>
  <c r="D6" i="1"/>
  <c r="D7" i="1" s="1"/>
  <c r="C5" i="1"/>
  <c r="C4" i="1"/>
  <c r="C255" i="1" l="1"/>
  <c r="C19" i="1"/>
  <c r="C23" i="1"/>
  <c r="C35" i="1"/>
  <c r="C87" i="1"/>
  <c r="C165" i="1"/>
  <c r="C219" i="1"/>
  <c r="C241" i="1"/>
  <c r="C71" i="1"/>
  <c r="C109" i="1"/>
  <c r="C149" i="1"/>
  <c r="C203" i="1"/>
  <c r="C223" i="1"/>
  <c r="C39" i="1"/>
  <c r="C117" i="1"/>
  <c r="C169" i="1"/>
  <c r="E234" i="1"/>
  <c r="E235" i="1" s="1"/>
  <c r="C235" i="1" s="1"/>
  <c r="F238" i="1"/>
  <c r="F239" i="1" s="1"/>
  <c r="C239" i="1" s="1"/>
  <c r="C237" i="1"/>
  <c r="F242" i="1"/>
  <c r="F243" i="1" s="1"/>
  <c r="D246" i="1"/>
  <c r="D247" i="1" s="1"/>
  <c r="D250" i="1"/>
  <c r="D251" i="1" s="1"/>
  <c r="C257" i="1"/>
  <c r="J266" i="1"/>
  <c r="J267" i="1" s="1"/>
  <c r="C273" i="1"/>
  <c r="C277" i="1"/>
  <c r="C281" i="1"/>
  <c r="C153" i="1"/>
  <c r="C265" i="1"/>
  <c r="C101" i="1"/>
  <c r="C7" i="1"/>
  <c r="C43" i="1"/>
  <c r="C83" i="1"/>
  <c r="C137" i="1"/>
  <c r="C175" i="1"/>
  <c r="C215" i="1"/>
  <c r="H242" i="1"/>
  <c r="H243" i="1" s="1"/>
  <c r="F254" i="1"/>
  <c r="F255" i="1" s="1"/>
  <c r="C253" i="1"/>
  <c r="D262" i="1"/>
  <c r="D263" i="1" s="1"/>
  <c r="D266" i="1"/>
  <c r="D267" i="1" s="1"/>
  <c r="C267" i="1" s="1"/>
  <c r="E270" i="1"/>
  <c r="E271" i="1" s="1"/>
  <c r="E278" i="1"/>
  <c r="E279" i="1" s="1"/>
  <c r="E282" i="1"/>
  <c r="E283" i="1" s="1"/>
  <c r="C67" i="1"/>
  <c r="C121" i="1"/>
  <c r="C157" i="1"/>
  <c r="C199" i="1"/>
  <c r="C269" i="1"/>
  <c r="C27" i="1"/>
  <c r="C51" i="1"/>
  <c r="C105" i="1"/>
  <c r="C183" i="1"/>
  <c r="I234" i="1"/>
  <c r="I235" i="1" s="1"/>
  <c r="J238" i="1"/>
  <c r="J239" i="1" s="1"/>
  <c r="J242" i="1"/>
  <c r="J243" i="1" s="1"/>
  <c r="H246" i="1"/>
  <c r="H247" i="1" s="1"/>
  <c r="H250" i="1"/>
  <c r="H251" i="1" s="1"/>
  <c r="G258" i="1"/>
  <c r="G259" i="1" s="1"/>
  <c r="F266" i="1"/>
  <c r="F267" i="1" s="1"/>
  <c r="G270" i="1"/>
  <c r="G271" i="1" s="1"/>
  <c r="G274" i="1"/>
  <c r="G275" i="1" s="1"/>
  <c r="G278" i="1"/>
  <c r="G279" i="1" s="1"/>
  <c r="C11" i="1"/>
  <c r="C75" i="1"/>
  <c r="C141" i="1"/>
  <c r="C207" i="1"/>
  <c r="C59" i="1"/>
  <c r="C125" i="1"/>
  <c r="C191" i="1"/>
  <c r="C252" i="1"/>
  <c r="C236" i="1"/>
  <c r="C15" i="1"/>
  <c r="C31" i="1"/>
  <c r="C47" i="1"/>
  <c r="C63" i="1"/>
  <c r="C79" i="1"/>
  <c r="C97" i="1"/>
  <c r="C113" i="1"/>
  <c r="C129" i="1"/>
  <c r="C145" i="1"/>
  <c r="C161" i="1"/>
  <c r="C179" i="1"/>
  <c r="C195" i="1"/>
  <c r="C211" i="1"/>
  <c r="C227" i="1"/>
  <c r="C233" i="1"/>
  <c r="F250" i="1"/>
  <c r="F251" i="1" s="1"/>
  <c r="J250" i="1"/>
  <c r="J251" i="1" s="1"/>
  <c r="C261" i="1"/>
  <c r="D258" i="1"/>
  <c r="D259" i="1" s="1"/>
  <c r="C259" i="1" s="1"/>
  <c r="C256" i="1"/>
  <c r="D242" i="1"/>
  <c r="D243" i="1" s="1"/>
  <c r="C240" i="1"/>
  <c r="C271" i="1"/>
  <c r="E246" i="1"/>
  <c r="E247" i="1" s="1"/>
  <c r="I246" i="1"/>
  <c r="I247" i="1" s="1"/>
  <c r="C249" i="1"/>
  <c r="C263" i="1"/>
  <c r="C275" i="1"/>
  <c r="C279" i="1"/>
  <c r="C283" i="1"/>
  <c r="C268" i="1"/>
  <c r="C272" i="1"/>
  <c r="C244" i="1"/>
  <c r="C260" i="1"/>
  <c r="C276" i="1"/>
  <c r="C232" i="1"/>
  <c r="C248" i="1"/>
  <c r="C264" i="1"/>
  <c r="C280" i="1"/>
  <c r="C243" i="1" l="1"/>
  <c r="C247" i="1"/>
  <c r="C251" i="1"/>
</calcChain>
</file>

<file path=xl/sharedStrings.xml><?xml version="1.0" encoding="utf-8"?>
<sst xmlns="http://schemas.openxmlformats.org/spreadsheetml/2006/main" count="359" uniqueCount="105">
  <si>
    <t>平成27年市町村別合計特殊出生率</t>
    <rPh sb="5" eb="8">
      <t>シチョウソン</t>
    </rPh>
    <rPh sb="8" eb="9">
      <t>ベツ</t>
    </rPh>
    <phoneticPr fontId="4"/>
  </si>
  <si>
    <t>使用数値：１）平成27年人口動態統計（確定数）出生数２）住民基本台帳年齢階級別人口（日本人人口）平成28年1月1日現在</t>
    <rPh sb="0" eb="2">
      <t>シヨウ</t>
    </rPh>
    <rPh sb="2" eb="4">
      <t>スウチ</t>
    </rPh>
    <rPh sb="7" eb="9">
      <t>ヘイセイ</t>
    </rPh>
    <rPh sb="11" eb="12">
      <t>ネン</t>
    </rPh>
    <rPh sb="12" eb="14">
      <t>ジンコウ</t>
    </rPh>
    <rPh sb="14" eb="16">
      <t>ドウタイ</t>
    </rPh>
    <rPh sb="16" eb="18">
      <t>トウケイ</t>
    </rPh>
    <rPh sb="19" eb="21">
      <t>カクテイ</t>
    </rPh>
    <rPh sb="21" eb="22">
      <t>スウ</t>
    </rPh>
    <rPh sb="23" eb="26">
      <t>シュッショウスウ</t>
    </rPh>
    <rPh sb="28" eb="30">
      <t>ジュウミン</t>
    </rPh>
    <rPh sb="30" eb="32">
      <t>キホン</t>
    </rPh>
    <rPh sb="32" eb="34">
      <t>ダイチョウ</t>
    </rPh>
    <rPh sb="34" eb="36">
      <t>ネンレイ</t>
    </rPh>
    <rPh sb="36" eb="38">
      <t>カイキュウ</t>
    </rPh>
    <rPh sb="38" eb="39">
      <t>ベツ</t>
    </rPh>
    <rPh sb="39" eb="41">
      <t>ジンコウ</t>
    </rPh>
    <rPh sb="42" eb="45">
      <t>ニホンジン</t>
    </rPh>
    <rPh sb="45" eb="47">
      <t>ジンコウ</t>
    </rPh>
    <rPh sb="48" eb="50">
      <t>ヘイセイ</t>
    </rPh>
    <rPh sb="52" eb="53">
      <t>ネン</t>
    </rPh>
    <rPh sb="54" eb="55">
      <t>ガツ</t>
    </rPh>
    <rPh sb="56" eb="57">
      <t>ニチ</t>
    </rPh>
    <rPh sb="57" eb="59">
      <t>ゲンザイ</t>
    </rPh>
    <phoneticPr fontId="3"/>
  </si>
  <si>
    <t>(1/4)</t>
    <phoneticPr fontId="4"/>
  </si>
  <si>
    <t>市町村</t>
  </si>
  <si>
    <t>　</t>
  </si>
  <si>
    <t>総数</t>
  </si>
  <si>
    <t xml:space="preserve"> 15～  19歳</t>
    <phoneticPr fontId="4"/>
  </si>
  <si>
    <t xml:space="preserve"> 20～  24歳</t>
  </si>
  <si>
    <t xml:space="preserve"> 25～  29歳</t>
  </si>
  <si>
    <t xml:space="preserve"> 30～  34歳</t>
  </si>
  <si>
    <t xml:space="preserve"> 35～  39歳</t>
  </si>
  <si>
    <t xml:space="preserve"> 40～  44歳</t>
  </si>
  <si>
    <t xml:space="preserve"> 45～ 49歳</t>
  </si>
  <si>
    <t>県計※</t>
    <phoneticPr fontId="3"/>
  </si>
  <si>
    <t>出生数</t>
  </si>
  <si>
    <t>女性人口</t>
  </si>
  <si>
    <t>合計特殊出生率</t>
  </si>
  <si>
    <t>千葉市※</t>
    <rPh sb="0" eb="3">
      <t>チバシ</t>
    </rPh>
    <phoneticPr fontId="3"/>
  </si>
  <si>
    <t>銚子市</t>
    <rPh sb="0" eb="3">
      <t>チョウシシ</t>
    </rPh>
    <phoneticPr fontId="3"/>
  </si>
  <si>
    <t>市川市</t>
    <rPh sb="0" eb="3">
      <t>イチカワシ</t>
    </rPh>
    <phoneticPr fontId="3"/>
  </si>
  <si>
    <t>船橋市</t>
    <rPh sb="0" eb="3">
      <t>フナバシシ</t>
    </rPh>
    <phoneticPr fontId="3"/>
  </si>
  <si>
    <t>館山市</t>
    <rPh sb="0" eb="3">
      <t>タテヤマシ</t>
    </rPh>
    <phoneticPr fontId="3"/>
  </si>
  <si>
    <t>木更津市</t>
    <rPh sb="0" eb="3">
      <t>キサラヅ</t>
    </rPh>
    <rPh sb="3" eb="4">
      <t>シ</t>
    </rPh>
    <phoneticPr fontId="3"/>
  </si>
  <si>
    <t>松戸市</t>
    <rPh sb="0" eb="3">
      <t>マツドシ</t>
    </rPh>
    <phoneticPr fontId="3"/>
  </si>
  <si>
    <t>野田市</t>
    <rPh sb="0" eb="3">
      <t>ノダシ</t>
    </rPh>
    <phoneticPr fontId="3"/>
  </si>
  <si>
    <t>茂原市</t>
    <rPh sb="0" eb="3">
      <t>モバラシ</t>
    </rPh>
    <phoneticPr fontId="3"/>
  </si>
  <si>
    <t>成田市</t>
    <rPh sb="0" eb="2">
      <t>ナリタ</t>
    </rPh>
    <rPh sb="2" eb="3">
      <t>シ</t>
    </rPh>
    <phoneticPr fontId="3"/>
  </si>
  <si>
    <t>佐倉市</t>
    <rPh sb="0" eb="3">
      <t>サクラシ</t>
    </rPh>
    <phoneticPr fontId="3"/>
  </si>
  <si>
    <t>東金市</t>
    <rPh sb="0" eb="3">
      <t>トウガネシ</t>
    </rPh>
    <phoneticPr fontId="3"/>
  </si>
  <si>
    <t>旭市</t>
    <rPh sb="0" eb="2">
      <t>アサヒシ</t>
    </rPh>
    <phoneticPr fontId="3"/>
  </si>
  <si>
    <t>習志野市</t>
    <rPh sb="0" eb="4">
      <t>ナラシノシ</t>
    </rPh>
    <phoneticPr fontId="3"/>
  </si>
  <si>
    <t>勝浦市</t>
    <rPh sb="0" eb="3">
      <t>カツウラシ</t>
    </rPh>
    <phoneticPr fontId="3"/>
  </si>
  <si>
    <t>市原市</t>
    <rPh sb="0" eb="3">
      <t>イチハラシ</t>
    </rPh>
    <phoneticPr fontId="3"/>
  </si>
  <si>
    <t>流山市</t>
    <rPh sb="0" eb="3">
      <t>ナガレヤマシ</t>
    </rPh>
    <phoneticPr fontId="3"/>
  </si>
  <si>
    <t>八千代市</t>
    <rPh sb="0" eb="4">
      <t>ヤチヨシ</t>
    </rPh>
    <phoneticPr fontId="3"/>
  </si>
  <si>
    <t>我孫子市</t>
    <rPh sb="0" eb="4">
      <t>アビコシ</t>
    </rPh>
    <phoneticPr fontId="3"/>
  </si>
  <si>
    <t>(2/4)</t>
    <phoneticPr fontId="4"/>
  </si>
  <si>
    <t>鴨川市</t>
  </si>
  <si>
    <t>鎌ケ谷市</t>
    <rPh sb="0" eb="3">
      <t>カマガヤ</t>
    </rPh>
    <phoneticPr fontId="4"/>
  </si>
  <si>
    <t>君津市</t>
  </si>
  <si>
    <t>富津市</t>
  </si>
  <si>
    <t>浦安市</t>
  </si>
  <si>
    <t>四街道市</t>
  </si>
  <si>
    <t>袖ケ浦市</t>
    <rPh sb="0" eb="3">
      <t>ソデガウラ</t>
    </rPh>
    <phoneticPr fontId="4"/>
  </si>
  <si>
    <t>八街市</t>
  </si>
  <si>
    <t>印西市</t>
  </si>
  <si>
    <t>白井市</t>
    <rPh sb="2" eb="3">
      <t>シ</t>
    </rPh>
    <phoneticPr fontId="4"/>
  </si>
  <si>
    <t>富里市</t>
    <rPh sb="2" eb="3">
      <t>シ</t>
    </rPh>
    <phoneticPr fontId="4"/>
  </si>
  <si>
    <t>南房総市</t>
    <rPh sb="0" eb="3">
      <t>ミナミボウソウ</t>
    </rPh>
    <rPh sb="3" eb="4">
      <t>シ</t>
    </rPh>
    <phoneticPr fontId="4"/>
  </si>
  <si>
    <t>匝瑳市</t>
    <rPh sb="0" eb="3">
      <t>ソウサシ</t>
    </rPh>
    <phoneticPr fontId="4"/>
  </si>
  <si>
    <t>香取市</t>
    <rPh sb="0" eb="2">
      <t>カトリ</t>
    </rPh>
    <phoneticPr fontId="4"/>
  </si>
  <si>
    <t>山武市</t>
    <rPh sb="0" eb="3">
      <t>サンムシ</t>
    </rPh>
    <phoneticPr fontId="4"/>
  </si>
  <si>
    <t>いすみ市</t>
    <rPh sb="3" eb="4">
      <t>シ</t>
    </rPh>
    <phoneticPr fontId="4"/>
  </si>
  <si>
    <t>大網白里市</t>
    <rPh sb="4" eb="5">
      <t>シ</t>
    </rPh>
    <phoneticPr fontId="4"/>
  </si>
  <si>
    <t>酒々井町</t>
  </si>
  <si>
    <t>栄町</t>
  </si>
  <si>
    <t>神崎町</t>
  </si>
  <si>
    <t xml:space="preserve"> </t>
  </si>
  <si>
    <t>(3/4)</t>
    <phoneticPr fontId="4"/>
  </si>
  <si>
    <t>多古町</t>
  </si>
  <si>
    <t>東庄町</t>
  </si>
  <si>
    <t>九十九里町</t>
  </si>
  <si>
    <t>芝山町</t>
  </si>
  <si>
    <t>横芝光町</t>
    <rPh sb="2" eb="3">
      <t>ヒカリ</t>
    </rPh>
    <phoneticPr fontId="4"/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</si>
  <si>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</si>
  <si>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</si>
  <si>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</si>
  <si>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</si>
  <si>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</si>
  <si>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</si>
  <si>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</si>
  <si>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</si>
  <si>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</si>
  <si>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※この表における千葉県および千葉市の合計特殊出生率は、分母に「住民基本台帳年齢階級別人口（日本人人口）平成28年1月1日現在」を使用して算出した数値のため、厚生労働省公表値と異なっている。</t>
    <rPh sb="3" eb="4">
      <t>ヒョウ</t>
    </rPh>
    <rPh sb="8" eb="11">
      <t>チバケン</t>
    </rPh>
    <rPh sb="14" eb="17">
      <t>チバシ</t>
    </rPh>
    <rPh sb="18" eb="20">
      <t>ゴウケイ</t>
    </rPh>
    <rPh sb="20" eb="22">
      <t>トクシュ</t>
    </rPh>
    <rPh sb="22" eb="24">
      <t>シュッショウ</t>
    </rPh>
    <rPh sb="24" eb="25">
      <t>リツ</t>
    </rPh>
    <rPh sb="27" eb="29">
      <t>ブンボ</t>
    </rPh>
    <rPh sb="64" eb="66">
      <t>シヨウ</t>
    </rPh>
    <rPh sb="68" eb="70">
      <t>サンシュツ</t>
    </rPh>
    <rPh sb="72" eb="74">
      <t>スウチ</t>
    </rPh>
    <rPh sb="78" eb="80">
      <t>コウセイ</t>
    </rPh>
    <rPh sb="80" eb="83">
      <t>ロウドウショウ</t>
    </rPh>
    <rPh sb="83" eb="85">
      <t>コウヒョウ</t>
    </rPh>
    <rPh sb="85" eb="86">
      <t>チ</t>
    </rPh>
    <rPh sb="87" eb="88">
      <t>コト</t>
    </rPh>
    <phoneticPr fontId="3"/>
  </si>
  <si>
    <t>注： 1 母の年齢階級別の合計特殊出生率は、各５歳階級出生率（出生数／女性人口）を5倍したものである。</t>
    <rPh sb="13" eb="15">
      <t>ゴウケイ</t>
    </rPh>
    <rPh sb="15" eb="17">
      <t>トクシュ</t>
    </rPh>
    <rPh sb="17" eb="19">
      <t>シュッショウ</t>
    </rPh>
    <rPh sb="19" eb="20">
      <t>リツ</t>
    </rPh>
    <rPh sb="31" eb="33">
      <t>シュッセイ</t>
    </rPh>
    <rPh sb="33" eb="34">
      <t>スウ</t>
    </rPh>
    <rPh sb="35" eb="37">
      <t>ジョセイ</t>
    </rPh>
    <rPh sb="37" eb="39">
      <t>ジンコウ</t>
    </rPh>
    <phoneticPr fontId="4"/>
  </si>
  <si>
    <t>(4/4)</t>
    <phoneticPr fontId="4"/>
  </si>
  <si>
    <t>保健所</t>
    <rPh sb="0" eb="3">
      <t>ホケンジョ</t>
    </rPh>
    <phoneticPr fontId="4"/>
  </si>
  <si>
    <t>市川　　　　　　　　　</t>
  </si>
  <si>
    <t>松戸</t>
    <phoneticPr fontId="4"/>
  </si>
  <si>
    <t>野田</t>
    <phoneticPr fontId="4"/>
  </si>
  <si>
    <t>印旛　　　　　　　　　</t>
  </si>
  <si>
    <t>長生　　　　　　　　　</t>
  </si>
  <si>
    <t>夷隅　　　　　　　　　</t>
  </si>
  <si>
    <t>市原市</t>
    <phoneticPr fontId="4"/>
  </si>
  <si>
    <t>君津　　　　　　　　　</t>
  </si>
  <si>
    <t>習志野　　　　　　　　</t>
  </si>
  <si>
    <t>香取　　　　　　　　　</t>
  </si>
  <si>
    <t>海匝　　　　　　　　　</t>
  </si>
  <si>
    <t>山武　　　　　　　　　</t>
  </si>
  <si>
    <t>安房　　　　　　　　　</t>
  </si>
  <si>
    <t>市町村別合計特殊出生率（平成27年）</t>
    <rPh sb="0" eb="3">
      <t>シチョウソン</t>
    </rPh>
    <rPh sb="3" eb="4">
      <t>ベツ</t>
    </rPh>
    <rPh sb="4" eb="6">
      <t>ゴウケイ</t>
    </rPh>
    <rPh sb="6" eb="8">
      <t>トクシュ</t>
    </rPh>
    <rPh sb="8" eb="11">
      <t>シュッショウリツ</t>
    </rPh>
    <rPh sb="12" eb="14">
      <t>ヘイセイ</t>
    </rPh>
    <rPh sb="16" eb="17">
      <t>ネン</t>
    </rPh>
    <phoneticPr fontId="3"/>
  </si>
  <si>
    <t>Ａ　出生数</t>
    <rPh sb="2" eb="5">
      <t>シュッショウスウ</t>
    </rPh>
    <phoneticPr fontId="3"/>
  </si>
  <si>
    <t>平成27年1月1日～12月31日の母の年齢階級別出生数（※１）</t>
    <rPh sb="0" eb="2">
      <t>ヘイセイ</t>
    </rPh>
    <rPh sb="4" eb="5">
      <t>ネン</t>
    </rPh>
    <rPh sb="6" eb="7">
      <t>ガツ</t>
    </rPh>
    <rPh sb="8" eb="9">
      <t>ニチ</t>
    </rPh>
    <rPh sb="12" eb="13">
      <t>ガツ</t>
    </rPh>
    <rPh sb="15" eb="16">
      <t>ニチ</t>
    </rPh>
    <rPh sb="17" eb="18">
      <t>ハハ</t>
    </rPh>
    <rPh sb="19" eb="21">
      <t>ネンレイ</t>
    </rPh>
    <rPh sb="21" eb="24">
      <t>カイキュウベツ</t>
    </rPh>
    <rPh sb="24" eb="27">
      <t>シュッショウスウ</t>
    </rPh>
    <phoneticPr fontId="3"/>
  </si>
  <si>
    <t>Ｂ　女性人口</t>
    <rPh sb="2" eb="4">
      <t>ジョセイ</t>
    </rPh>
    <rPh sb="4" eb="6">
      <t>ジンコウ</t>
    </rPh>
    <phoneticPr fontId="3"/>
  </si>
  <si>
    <t>平成28年1月1日現在の女性の年齢階級別人口（※２）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rPh sb="12" eb="14">
      <t>ジョセイ</t>
    </rPh>
    <rPh sb="15" eb="17">
      <t>ネンレイ</t>
    </rPh>
    <rPh sb="17" eb="20">
      <t>カイキュウベツ</t>
    </rPh>
    <rPh sb="20" eb="22">
      <t>ジンコウ</t>
    </rPh>
    <phoneticPr fontId="3"/>
  </si>
  <si>
    <t>　Ａ</t>
    <phoneticPr fontId="3"/>
  </si>
  <si>
    <t>Ｃ　合計特殊出生率</t>
    <rPh sb="2" eb="4">
      <t>ゴウケイ</t>
    </rPh>
    <rPh sb="4" eb="6">
      <t>トクシュ</t>
    </rPh>
    <rPh sb="6" eb="9">
      <t>シュッショウリツ</t>
    </rPh>
    <phoneticPr fontId="3"/>
  </si>
  <si>
    <t>　　　×５ 　[１５～１９歳]～[４５～４９歳]の各５歳階級の合計</t>
    <rPh sb="13" eb="14">
      <t>サイ</t>
    </rPh>
    <rPh sb="22" eb="23">
      <t>サイ</t>
    </rPh>
    <rPh sb="25" eb="26">
      <t>カク</t>
    </rPh>
    <rPh sb="27" eb="28">
      <t>サイ</t>
    </rPh>
    <rPh sb="28" eb="30">
      <t>カイキュウ</t>
    </rPh>
    <rPh sb="31" eb="33">
      <t>ゴウケイ</t>
    </rPh>
    <phoneticPr fontId="3"/>
  </si>
  <si>
    <t>　Ｂ</t>
    <phoneticPr fontId="3"/>
  </si>
  <si>
    <t>※１　平成27年1月1日～12月31日の母の年齢階級別出生数は、厚生労働省政策統括官</t>
    <rPh sb="3" eb="5">
      <t>ヘイセイ</t>
    </rPh>
    <rPh sb="7" eb="8">
      <t>ネン</t>
    </rPh>
    <rPh sb="9" eb="10">
      <t>ガツ</t>
    </rPh>
    <rPh sb="11" eb="12">
      <t>ニチ</t>
    </rPh>
    <rPh sb="15" eb="16">
      <t>ガツ</t>
    </rPh>
    <rPh sb="18" eb="19">
      <t>ニチ</t>
    </rPh>
    <rPh sb="20" eb="21">
      <t>ハハ</t>
    </rPh>
    <rPh sb="22" eb="24">
      <t>ネンレイ</t>
    </rPh>
    <rPh sb="24" eb="27">
      <t>カイキュウベツ</t>
    </rPh>
    <rPh sb="27" eb="30">
      <t>シュッショウスウ</t>
    </rPh>
    <rPh sb="32" eb="34">
      <t>コウセイ</t>
    </rPh>
    <rPh sb="34" eb="37">
      <t>ロウドウショウ</t>
    </rPh>
    <rPh sb="37" eb="39">
      <t>セイサク</t>
    </rPh>
    <rPh sb="39" eb="41">
      <t>トウカツ</t>
    </rPh>
    <rPh sb="41" eb="42">
      <t>カン</t>
    </rPh>
    <phoneticPr fontId="3"/>
  </si>
  <si>
    <t>　（統計・情報政策担当）の「人口動態統計年報結果表（都道府県編）一覧」中の（出生）「第</t>
    <rPh sb="2" eb="4">
      <t>トウケイ</t>
    </rPh>
    <rPh sb="5" eb="7">
      <t>ジョウホウ</t>
    </rPh>
    <rPh sb="7" eb="9">
      <t>セイサク</t>
    </rPh>
    <rPh sb="9" eb="11">
      <t>タントウ</t>
    </rPh>
    <rPh sb="14" eb="16">
      <t>ジンコウ</t>
    </rPh>
    <rPh sb="16" eb="18">
      <t>ドウタイ</t>
    </rPh>
    <rPh sb="18" eb="20">
      <t>トウケイ</t>
    </rPh>
    <rPh sb="20" eb="22">
      <t>ネンポウ</t>
    </rPh>
    <rPh sb="22" eb="25">
      <t>ケッカヒョウ</t>
    </rPh>
    <rPh sb="26" eb="30">
      <t>トドウフケン</t>
    </rPh>
    <rPh sb="30" eb="31">
      <t>ヘン</t>
    </rPh>
    <rPh sb="32" eb="34">
      <t>イチラン</t>
    </rPh>
    <rPh sb="35" eb="36">
      <t>チュウ</t>
    </rPh>
    <rPh sb="38" eb="40">
      <t>シュッショウ</t>
    </rPh>
    <rPh sb="42" eb="43">
      <t>ダイ</t>
    </rPh>
    <phoneticPr fontId="3"/>
  </si>
  <si>
    <t>　5－2表　出生数、性・母の年齢（５歳階級）・都道府県・市区町村別」を使用した。</t>
    <rPh sb="4" eb="5">
      <t>ヒョウ</t>
    </rPh>
    <rPh sb="6" eb="9">
      <t>シュッショウスウ</t>
    </rPh>
    <rPh sb="10" eb="11">
      <t>セイ</t>
    </rPh>
    <rPh sb="12" eb="13">
      <t>ハハ</t>
    </rPh>
    <rPh sb="14" eb="16">
      <t>ネンレイ</t>
    </rPh>
    <rPh sb="18" eb="19">
      <t>サイ</t>
    </rPh>
    <rPh sb="19" eb="21">
      <t>カイキュウ</t>
    </rPh>
    <rPh sb="23" eb="27">
      <t>トドウフケン</t>
    </rPh>
    <rPh sb="28" eb="30">
      <t>シク</t>
    </rPh>
    <rPh sb="30" eb="32">
      <t>チョウソン</t>
    </rPh>
    <rPh sb="32" eb="33">
      <t>ベツ</t>
    </rPh>
    <rPh sb="35" eb="37">
      <t>シヨウ</t>
    </rPh>
    <phoneticPr fontId="3"/>
  </si>
  <si>
    <t>※２　女性の年齢階級別人口は、総務省自治行政局作成の</t>
    <rPh sb="3" eb="5">
      <t>ジョセイ</t>
    </rPh>
    <rPh sb="6" eb="8">
      <t>ネンレイ</t>
    </rPh>
    <rPh sb="8" eb="11">
      <t>カイキュウベツ</t>
    </rPh>
    <rPh sb="11" eb="13">
      <t>ジンコウ</t>
    </rPh>
    <rPh sb="15" eb="18">
      <t>ソウムショウ</t>
    </rPh>
    <rPh sb="18" eb="20">
      <t>ジチ</t>
    </rPh>
    <rPh sb="20" eb="22">
      <t>ギョウセイ</t>
    </rPh>
    <rPh sb="22" eb="23">
      <t>キョク</t>
    </rPh>
    <rPh sb="23" eb="25">
      <t>サクセイ</t>
    </rPh>
    <phoneticPr fontId="3"/>
  </si>
  <si>
    <t>　平成28年1月1日住民基本台帳年齢階級別人口（市区町村別）（日本人住民）を使用した。</t>
    <rPh sb="38" eb="40">
      <t>シヨウ</t>
    </rPh>
    <phoneticPr fontId="3"/>
  </si>
  <si>
    <t>柏市</t>
    <rPh sb="0" eb="2">
      <t>カシワシ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</si>
</sst>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000;\-#,##0.00000"/>
  </numFmts>
  <fonts count="14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b/>
      <sz val="24"/>
      <name val="ＭＳ 明朝"/>
      <family val="1"/>
      <charset val="128"/>
    </font>
    <font>
      <sz val="7"/>
      <name val="ＭＳ 明朝"/>
      <family val="1"/>
      <charset val="128"/>
    </font>
    <font>
      <sz val="7"/>
      <name val="ＭＳ Ｐ明朝"/>
      <family val="1"/>
      <charset val="128"/>
    </font>
    <font>
      <sz val="16"/>
      <name val="ＭＳ 明朝"/>
      <family val="1"/>
      <charset val="128"/>
    </font>
    <font>
      <sz val="20"/>
      <name val="ＭＳ 明朝"/>
      <family val="1"/>
      <charset val="128"/>
    </font>
    <font>
      <b/>
      <sz val="20"/>
      <name val="ＭＳ 明朝"/>
      <family val="1"/>
      <charset val="128"/>
    </font>
    <font>
      <sz val="20"/>
      <name val="ＭＳ ゴシック"/>
      <family val="3"/>
      <charset val="128"/>
    </font>
    <font>
      <sz val="20"/>
      <color indexed="8"/>
      <name val="ＭＳ ゴシック"/>
      <family val="3"/>
      <charset val="128"/>
    </font>
    <font>
      <sz val="18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b/>
      <sz val="18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">
    <xf numFmtId="0" fontId="0" fillId="0" borderId="0"/>
    <xf numFmtId="38" fontId="11" fillId="0" borderId="0" applyFont="0" applyFill="0" applyBorder="0" applyAlignment="0" applyProtection="0"/>
    <xf numFmtId="0" fontId="1" fillId="0" borderId="0"/>
    <xf numFmtId="0" fontId="1" fillId="0" borderId="0"/>
  </cellStyleXfs>
  <cellXfs count="94">
    <xf numFmtId="0" fontId="0" fillId="0" borderId="0" xfId="0"/>
    <xf numFmtId="0" fontId="2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0" xfId="0" applyFont="1"/>
    <xf numFmtId="0" fontId="6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Continuous" vertical="center" wrapText="1"/>
    </xf>
    <xf numFmtId="0" fontId="7" fillId="0" borderId="5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37" fontId="7" fillId="0" borderId="7" xfId="0" applyNumberFormat="1" applyFont="1" applyBorder="1" applyAlignment="1">
      <alignment horizontal="right" vertical="center"/>
    </xf>
    <xf numFmtId="37" fontId="6" fillId="2" borderId="0" xfId="0" applyNumberFormat="1" applyFont="1" applyFill="1" applyAlignment="1">
      <alignment horizontal="right" vertical="center"/>
    </xf>
    <xf numFmtId="37" fontId="6" fillId="2" borderId="8" xfId="0" applyNumberFormat="1" applyFont="1" applyFill="1" applyBorder="1" applyAlignment="1">
      <alignment horizontal="right" vertical="center"/>
    </xf>
    <xf numFmtId="37" fontId="6" fillId="0" borderId="0" xfId="0" applyNumberFormat="1" applyFont="1" applyAlignment="1">
      <alignment horizontal="right" vertical="center"/>
    </xf>
    <xf numFmtId="37" fontId="6" fillId="0" borderId="6" xfId="0" applyNumberFormat="1" applyFont="1" applyBorder="1" applyAlignment="1">
      <alignment horizontal="right" vertical="center"/>
    </xf>
    <xf numFmtId="37" fontId="6" fillId="0" borderId="9" xfId="0" applyNumberFormat="1" applyFont="1" applyBorder="1" applyAlignment="1">
      <alignment horizontal="right" vertical="center"/>
    </xf>
    <xf numFmtId="49" fontId="7" fillId="0" borderId="6" xfId="0" applyNumberFormat="1" applyFont="1" applyBorder="1" applyAlignment="1">
      <alignment horizontal="right" vertical="center"/>
    </xf>
    <xf numFmtId="176" fontId="6" fillId="0" borderId="0" xfId="0" applyNumberFormat="1" applyFont="1" applyAlignment="1">
      <alignment vertical="center"/>
    </xf>
    <xf numFmtId="176" fontId="6" fillId="0" borderId="9" xfId="0" applyNumberFormat="1" applyFont="1" applyBorder="1" applyAlignment="1">
      <alignment vertical="center"/>
    </xf>
    <xf numFmtId="0" fontId="5" fillId="0" borderId="6" xfId="0" applyFont="1" applyBorder="1" applyAlignment="1">
      <alignment horizontal="center" vertical="center" wrapText="1"/>
    </xf>
    <xf numFmtId="39" fontId="7" fillId="0" borderId="10" xfId="0" applyNumberFormat="1" applyFont="1" applyBorder="1" applyAlignment="1">
      <alignment horizontal="right" vertical="center"/>
    </xf>
    <xf numFmtId="176" fontId="6" fillId="0" borderId="0" xfId="0" applyNumberFormat="1" applyFont="1" applyAlignment="1">
      <alignment horizontal="right" vertical="center"/>
    </xf>
    <xf numFmtId="176" fontId="6" fillId="0" borderId="9" xfId="0" applyNumberFormat="1" applyFont="1" applyBorder="1" applyAlignment="1">
      <alignment horizontal="right" vertical="center"/>
    </xf>
    <xf numFmtId="0" fontId="7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37" fontId="6" fillId="3" borderId="13" xfId="0" applyNumberFormat="1" applyFont="1" applyFill="1" applyBorder="1" applyAlignment="1">
      <alignment horizontal="right" vertical="center"/>
    </xf>
    <xf numFmtId="37" fontId="8" fillId="3" borderId="13" xfId="0" applyNumberFormat="1" applyFont="1" applyFill="1" applyBorder="1" applyAlignment="1">
      <alignment horizontal="right" vertical="center"/>
    </xf>
    <xf numFmtId="37" fontId="8" fillId="3" borderId="8" xfId="0" applyNumberFormat="1" applyFont="1" applyFill="1" applyBorder="1" applyAlignment="1">
      <alignment horizontal="right" vertical="center"/>
    </xf>
    <xf numFmtId="37" fontId="9" fillId="0" borderId="0" xfId="0" applyNumberFormat="1" applyFont="1" applyProtection="1">
      <protection locked="0"/>
    </xf>
    <xf numFmtId="37" fontId="9" fillId="0" borderId="9" xfId="0" applyNumberFormat="1" applyFont="1" applyBorder="1" applyProtection="1">
      <protection locked="0"/>
    </xf>
    <xf numFmtId="37" fontId="7" fillId="0" borderId="10" xfId="0" applyNumberFormat="1" applyFont="1" applyBorder="1" applyAlignment="1">
      <alignment horizontal="right" vertical="center"/>
    </xf>
    <xf numFmtId="176" fontId="8" fillId="0" borderId="0" xfId="0" applyNumberFormat="1" applyFont="1" applyAlignment="1">
      <alignment vertical="center"/>
    </xf>
    <xf numFmtId="176" fontId="8" fillId="0" borderId="9" xfId="0" applyNumberFormat="1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5" fillId="0" borderId="15" xfId="0" applyFont="1" applyBorder="1" applyAlignment="1">
      <alignment horizontal="center" vertical="center" wrapText="1"/>
    </xf>
    <xf numFmtId="39" fontId="7" fillId="0" borderId="16" xfId="0" applyNumberFormat="1" applyFont="1" applyBorder="1" applyAlignment="1">
      <alignment horizontal="right" vertical="center"/>
    </xf>
    <xf numFmtId="176" fontId="6" fillId="0" borderId="17" xfId="0" applyNumberFormat="1" applyFont="1" applyBorder="1" applyAlignment="1">
      <alignment horizontal="right" vertical="center"/>
    </xf>
    <xf numFmtId="176" fontId="8" fillId="0" borderId="17" xfId="0" applyNumberFormat="1" applyFont="1" applyBorder="1" applyAlignment="1">
      <alignment horizontal="right" vertical="center"/>
    </xf>
    <xf numFmtId="176" fontId="8" fillId="0" borderId="18" xfId="0" applyNumberFormat="1" applyFont="1" applyBorder="1" applyAlignment="1">
      <alignment horizontal="right" vertical="center"/>
    </xf>
    <xf numFmtId="37" fontId="6" fillId="3" borderId="0" xfId="0" applyNumberFormat="1" applyFont="1" applyFill="1" applyAlignment="1">
      <alignment horizontal="right" vertical="center"/>
    </xf>
    <xf numFmtId="37" fontId="8" fillId="3" borderId="0" xfId="0" applyNumberFormat="1" applyFont="1" applyFill="1" applyAlignment="1">
      <alignment horizontal="right" vertical="center"/>
    </xf>
    <xf numFmtId="37" fontId="8" fillId="3" borderId="9" xfId="0" applyNumberFormat="1" applyFont="1" applyFill="1" applyBorder="1" applyAlignment="1">
      <alignment vertical="center"/>
    </xf>
    <xf numFmtId="37" fontId="9" fillId="0" borderId="19" xfId="0" applyNumberFormat="1" applyFont="1" applyBorder="1" applyProtection="1">
      <protection locked="0"/>
    </xf>
    <xf numFmtId="176" fontId="6" fillId="0" borderId="20" xfId="0" applyNumberFormat="1" applyFont="1" applyBorder="1" applyAlignment="1">
      <alignment horizontal="right" vertical="center"/>
    </xf>
    <xf numFmtId="176" fontId="8" fillId="0" borderId="21" xfId="0" applyNumberFormat="1" applyFont="1" applyBorder="1" applyAlignment="1">
      <alignment horizontal="right" vertical="center"/>
    </xf>
    <xf numFmtId="176" fontId="8" fillId="0" borderId="22" xfId="0" applyNumberFormat="1" applyFont="1" applyBorder="1" applyAlignment="1">
      <alignment horizontal="right" vertical="center"/>
    </xf>
    <xf numFmtId="37" fontId="8" fillId="3" borderId="9" xfId="0" applyNumberFormat="1" applyFont="1" applyFill="1" applyBorder="1" applyAlignment="1">
      <alignment horizontal="right" vertical="center"/>
    </xf>
    <xf numFmtId="176" fontId="6" fillId="0" borderId="18" xfId="0" applyNumberFormat="1" applyFont="1" applyBorder="1" applyAlignment="1">
      <alignment horizontal="right" vertical="center"/>
    </xf>
    <xf numFmtId="37" fontId="6" fillId="3" borderId="9" xfId="0" applyNumberFormat="1" applyFont="1" applyFill="1" applyBorder="1" applyAlignment="1">
      <alignment horizontal="right" vertical="center"/>
    </xf>
    <xf numFmtId="176" fontId="8" fillId="0" borderId="0" xfId="0" applyNumberFormat="1" applyFont="1" applyAlignment="1">
      <alignment horizontal="right" vertical="center"/>
    </xf>
    <xf numFmtId="176" fontId="8" fillId="0" borderId="9" xfId="0" applyNumberFormat="1" applyFont="1" applyBorder="1" applyAlignment="1">
      <alignment horizontal="right" vertical="center"/>
    </xf>
    <xf numFmtId="37" fontId="9" fillId="4" borderId="0" xfId="0" applyNumberFormat="1" applyFont="1" applyFill="1" applyProtection="1">
      <protection locked="0"/>
    </xf>
    <xf numFmtId="37" fontId="9" fillId="4" borderId="9" xfId="0" applyNumberFormat="1" applyFont="1" applyFill="1" applyBorder="1" applyProtection="1">
      <protection locked="0"/>
    </xf>
    <xf numFmtId="0" fontId="7" fillId="0" borderId="23" xfId="0" applyFont="1" applyBorder="1" applyAlignment="1">
      <alignment vertical="center"/>
    </xf>
    <xf numFmtId="0" fontId="5" fillId="0" borderId="24" xfId="0" applyFont="1" applyBorder="1" applyAlignment="1">
      <alignment horizontal="center" vertical="center" wrapText="1"/>
    </xf>
    <xf numFmtId="39" fontId="7" fillId="0" borderId="25" xfId="0" applyNumberFormat="1" applyFont="1" applyBorder="1" applyAlignment="1">
      <alignment horizontal="right" vertical="center"/>
    </xf>
    <xf numFmtId="176" fontId="8" fillId="0" borderId="26" xfId="0" applyNumberFormat="1" applyFont="1" applyBorder="1" applyAlignment="1">
      <alignment horizontal="right" vertical="center"/>
    </xf>
    <xf numFmtId="176" fontId="8" fillId="0" borderId="27" xfId="0" applyNumberFormat="1" applyFont="1" applyBorder="1" applyAlignment="1">
      <alignment horizontal="right" vertical="center"/>
    </xf>
    <xf numFmtId="0" fontId="7" fillId="0" borderId="0" xfId="0" applyFont="1"/>
    <xf numFmtId="37" fontId="6" fillId="3" borderId="9" xfId="0" applyNumberFormat="1" applyFont="1" applyFill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right" vertical="center"/>
    </xf>
    <xf numFmtId="0" fontId="8" fillId="3" borderId="9" xfId="0" applyFont="1" applyFill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8" fillId="3" borderId="13" xfId="0" applyFont="1" applyFill="1" applyBorder="1" applyAlignment="1">
      <alignment horizontal="right" vertical="center"/>
    </xf>
    <xf numFmtId="0" fontId="8" fillId="3" borderId="8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horizontal="right" vertical="center"/>
    </xf>
    <xf numFmtId="0" fontId="6" fillId="3" borderId="9" xfId="0" applyFont="1" applyFill="1" applyBorder="1" applyAlignment="1">
      <alignment vertical="center"/>
    </xf>
    <xf numFmtId="0" fontId="7" fillId="0" borderId="5" xfId="0" applyFont="1" applyBorder="1"/>
    <xf numFmtId="176" fontId="8" fillId="0" borderId="30" xfId="0" applyNumberFormat="1" applyFont="1" applyBorder="1" applyAlignment="1">
      <alignment horizontal="right" vertical="center"/>
    </xf>
    <xf numFmtId="0" fontId="8" fillId="3" borderId="13" xfId="0" applyFont="1" applyFill="1" applyBorder="1" applyAlignment="1">
      <alignment vertical="center"/>
    </xf>
    <xf numFmtId="38" fontId="8" fillId="0" borderId="11" xfId="1" applyFont="1" applyFill="1" applyBorder="1" applyAlignment="1">
      <alignment horizontal="distributed" vertical="center"/>
    </xf>
    <xf numFmtId="37" fontId="6" fillId="0" borderId="13" xfId="0" applyNumberFormat="1" applyFont="1" applyBorder="1" applyAlignment="1">
      <alignment horizontal="right" vertical="center"/>
    </xf>
    <xf numFmtId="37" fontId="6" fillId="0" borderId="8" xfId="0" applyNumberFormat="1" applyFont="1" applyBorder="1" applyAlignment="1">
      <alignment horizontal="right" vertical="center"/>
    </xf>
    <xf numFmtId="38" fontId="8" fillId="0" borderId="5" xfId="1" applyFont="1" applyFill="1" applyBorder="1" applyAlignment="1">
      <alignment horizontal="distributed" vertical="center"/>
    </xf>
    <xf numFmtId="38" fontId="8" fillId="0" borderId="14" xfId="1" applyFont="1" applyFill="1" applyBorder="1" applyAlignment="1">
      <alignment horizontal="distributed" vertical="center"/>
    </xf>
    <xf numFmtId="37" fontId="6" fillId="0" borderId="32" xfId="0" applyNumberFormat="1" applyFont="1" applyBorder="1" applyAlignment="1">
      <alignment horizontal="right" vertical="center"/>
    </xf>
    <xf numFmtId="38" fontId="8" fillId="0" borderId="23" xfId="1" applyFont="1" applyFill="1" applyBorder="1" applyAlignment="1">
      <alignment horizontal="distributed" vertical="center"/>
    </xf>
    <xf numFmtId="176" fontId="6" fillId="0" borderId="26" xfId="0" applyNumberFormat="1" applyFont="1" applyBorder="1" applyAlignment="1">
      <alignment horizontal="right" vertical="center"/>
    </xf>
    <xf numFmtId="176" fontId="6" fillId="0" borderId="27" xfId="0" applyNumberFormat="1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12" fillId="0" borderId="0" xfId="0" applyFont="1"/>
    <xf numFmtId="0" fontId="1" fillId="0" borderId="0" xfId="0" applyFont="1" applyAlignment="1">
      <alignment horizontal="center"/>
    </xf>
    <xf numFmtId="0" fontId="10" fillId="0" borderId="0" xfId="0" applyFont="1"/>
    <xf numFmtId="0" fontId="13" fillId="0" borderId="31" xfId="0" applyFont="1" applyBorder="1" applyAlignment="1">
      <alignment horizontal="left" vertical="top" wrapText="1"/>
    </xf>
    <xf numFmtId="0" fontId="10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2" fillId="0" borderId="0" xfId="0" applyFont="1" applyAlignment="1">
      <alignment horizontal="left"/>
    </xf>
  </cellXfs>
  <cellStyles count="4">
    <cellStyle name="桁区切り" xfId="1" builtinId="6"/>
    <cellStyle name="標準" xfId="0" builtinId="0"/>
    <cellStyle name="標準 2" xfId="2" xr:uid="{00000000-0005-0000-0000-000002000000}"/>
    <cellStyle name="未定義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19050</xdr:rowOff>
    </xdr:from>
    <xdr:to>
      <xdr:col>1</xdr:col>
      <xdr:colOff>190500</xdr:colOff>
      <xdr:row>13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/>
        </xdr:cNvSpPr>
      </xdr:nvSpPr>
      <xdr:spPr bwMode="auto">
        <a:xfrm>
          <a:off x="1524000" y="1943100"/>
          <a:ext cx="190500" cy="523875"/>
        </a:xfrm>
        <a:prstGeom prst="leftBracket">
          <a:avLst>
            <a:gd name="adj" fmla="val 2291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742950</xdr:colOff>
      <xdr:row>10</xdr:row>
      <xdr:rowOff>9525</xdr:rowOff>
    </xdr:from>
    <xdr:to>
      <xdr:col>1</xdr:col>
      <xdr:colOff>952500</xdr:colOff>
      <xdr:row>12</xdr:row>
      <xdr:rowOff>171450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/>
        </xdr:cNvSpPr>
      </xdr:nvSpPr>
      <xdr:spPr bwMode="auto">
        <a:xfrm flipH="1">
          <a:off x="2266950" y="1933575"/>
          <a:ext cx="209550" cy="523875"/>
        </a:xfrm>
        <a:prstGeom prst="leftBracket">
          <a:avLst>
            <a:gd name="adj" fmla="val 22731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85725</xdr:colOff>
      <xdr:row>11</xdr:row>
      <xdr:rowOff>85725</xdr:rowOff>
    </xdr:from>
    <xdr:to>
      <xdr:col>1</xdr:col>
      <xdr:colOff>390525</xdr:colOff>
      <xdr:row>11</xdr:row>
      <xdr:rowOff>85725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>
          <a:off x="1609725" y="21907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GK283"/>
  <sheetViews>
    <sheetView tabSelected="1" defaultGridColor="0" topLeftCell="A217" colorId="22" zoomScale="55" zoomScaleNormal="55" zoomScaleSheetLayoutView="100" workbookViewId="0">
      <selection activeCell="L229" sqref="L229"/>
    </sheetView>
  </sheetViews>
  <sheetFormatPr defaultColWidth="10.69921875" defaultRowHeight="24" x14ac:dyDescent="0.25"/>
  <cols>
    <col min="1" max="1" width="16.296875" style="61" customWidth="1"/>
    <col min="2" max="2" width="17.69921875" style="85" customWidth="1"/>
    <col min="3" max="10" width="17.69921875" style="3" customWidth="1"/>
    <col min="11" max="11" width="13.3984375" customWidth="1"/>
  </cols>
  <sheetData>
    <row r="1" spans="1:193" ht="28.5" x14ac:dyDescent="0.3">
      <c r="A1" s="1" t="s">
        <v>0</v>
      </c>
      <c r="B1" s="2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</row>
    <row r="2" spans="1:193" ht="24.75" customHeight="1" thickBot="1" x14ac:dyDescent="0.3">
      <c r="A2" s="4" t="s">
        <v>1</v>
      </c>
      <c r="B2" s="2"/>
      <c r="J2" s="5" t="s">
        <v>2</v>
      </c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</row>
    <row r="3" spans="1:193" ht="36" customHeight="1" x14ac:dyDescent="0.2">
      <c r="A3" s="6" t="s">
        <v>3</v>
      </c>
      <c r="B3" s="7" t="s">
        <v>4</v>
      </c>
      <c r="C3" s="8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</row>
    <row r="4" spans="1:193" x14ac:dyDescent="0.2">
      <c r="A4" s="11" t="s">
        <v>13</v>
      </c>
      <c r="B4" s="12" t="s">
        <v>14</v>
      </c>
      <c r="C4" s="13">
        <f>D4+E4+F4+G4+H4+I4+J4</f>
        <v>47009</v>
      </c>
      <c r="D4" s="14">
        <v>509</v>
      </c>
      <c r="E4" s="14">
        <v>3577</v>
      </c>
      <c r="F4" s="14">
        <v>11771</v>
      </c>
      <c r="G4" s="14">
        <v>17274</v>
      </c>
      <c r="H4" s="14">
        <v>11165</v>
      </c>
      <c r="I4" s="14">
        <v>2657</v>
      </c>
      <c r="J4" s="15">
        <v>56</v>
      </c>
      <c r="K4" s="16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</row>
    <row r="5" spans="1:193" x14ac:dyDescent="0.2">
      <c r="A5" s="11"/>
      <c r="B5" s="12" t="s">
        <v>15</v>
      </c>
      <c r="C5" s="17">
        <f>SUM(D5:J5)</f>
        <v>1270449</v>
      </c>
      <c r="D5" s="16">
        <v>139142</v>
      </c>
      <c r="E5" s="16">
        <v>144922</v>
      </c>
      <c r="F5" s="16">
        <v>153308</v>
      </c>
      <c r="G5" s="16">
        <v>175483</v>
      </c>
      <c r="H5" s="16">
        <v>199383</v>
      </c>
      <c r="I5" s="16">
        <v>243121</v>
      </c>
      <c r="J5" s="18">
        <v>215090</v>
      </c>
      <c r="K5" s="16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</row>
    <row r="6" spans="1:193" x14ac:dyDescent="0.2">
      <c r="A6" s="11"/>
      <c r="B6" s="12"/>
      <c r="C6" s="19"/>
      <c r="D6" s="20">
        <f t="shared" ref="D6:J6" si="0">ROUND(D4/D5,5)</f>
        <v>3.6600000000000001E-3</v>
      </c>
      <c r="E6" s="20">
        <f t="shared" si="0"/>
        <v>2.4680000000000001E-2</v>
      </c>
      <c r="F6" s="20">
        <f t="shared" si="0"/>
        <v>7.6780000000000001E-2</v>
      </c>
      <c r="G6" s="20">
        <f t="shared" si="0"/>
        <v>9.844E-2</v>
      </c>
      <c r="H6" s="20">
        <f t="shared" si="0"/>
        <v>5.6000000000000001E-2</v>
      </c>
      <c r="I6" s="20">
        <f t="shared" si="0"/>
        <v>1.093E-2</v>
      </c>
      <c r="J6" s="21">
        <f t="shared" si="0"/>
        <v>2.5999999999999998E-4</v>
      </c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</row>
    <row r="7" spans="1:193" x14ac:dyDescent="0.2">
      <c r="A7" s="11"/>
      <c r="B7" s="22" t="s">
        <v>16</v>
      </c>
      <c r="C7" s="23">
        <f>SUM(D7+E7+F7+G7+H7+I7+J7)</f>
        <v>1.3537500000000002</v>
      </c>
      <c r="D7" s="24">
        <f t="shared" ref="D7:J7" si="1">ROUND(D6*5,5)</f>
        <v>1.83E-2</v>
      </c>
      <c r="E7" s="24">
        <f t="shared" si="1"/>
        <v>0.1234</v>
      </c>
      <c r="F7" s="24">
        <f t="shared" si="1"/>
        <v>0.38390000000000002</v>
      </c>
      <c r="G7" s="24">
        <f t="shared" si="1"/>
        <v>0.49220000000000003</v>
      </c>
      <c r="H7" s="24">
        <f t="shared" si="1"/>
        <v>0.28000000000000003</v>
      </c>
      <c r="I7" s="24">
        <f t="shared" si="1"/>
        <v>5.4649999999999997E-2</v>
      </c>
      <c r="J7" s="25">
        <f t="shared" si="1"/>
        <v>1.2999999999999999E-3</v>
      </c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</row>
    <row r="8" spans="1:193" x14ac:dyDescent="0.2">
      <c r="A8" s="26" t="s">
        <v>17</v>
      </c>
      <c r="B8" s="27" t="s">
        <v>14</v>
      </c>
      <c r="C8" s="13">
        <f>D8+E8+F8+G8+H8+I8+J8</f>
        <v>7271</v>
      </c>
      <c r="D8" s="28">
        <v>70</v>
      </c>
      <c r="E8" s="29">
        <v>517</v>
      </c>
      <c r="F8" s="29">
        <v>1727</v>
      </c>
      <c r="G8" s="29">
        <v>2684</v>
      </c>
      <c r="H8" s="29">
        <v>1790</v>
      </c>
      <c r="I8" s="29">
        <v>470</v>
      </c>
      <c r="J8" s="30">
        <v>13</v>
      </c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</row>
    <row r="9" spans="1:193" x14ac:dyDescent="0.25">
      <c r="A9" s="11"/>
      <c r="B9" s="12" t="s">
        <v>15</v>
      </c>
      <c r="C9" s="17">
        <f>SUM(D9:J9)</f>
        <v>201470</v>
      </c>
      <c r="D9" s="31">
        <v>22248</v>
      </c>
      <c r="E9" s="31">
        <v>22349</v>
      </c>
      <c r="F9" s="31">
        <v>23059</v>
      </c>
      <c r="G9" s="31">
        <v>26326</v>
      </c>
      <c r="H9" s="31">
        <v>31177</v>
      </c>
      <c r="I9" s="31">
        <v>40130</v>
      </c>
      <c r="J9" s="32">
        <v>36181</v>
      </c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</row>
    <row r="10" spans="1:193" x14ac:dyDescent="0.2">
      <c r="A10" s="11"/>
      <c r="B10" s="12"/>
      <c r="C10" s="33"/>
      <c r="D10" s="20">
        <f t="shared" ref="D10:J10" si="2">ROUND(D8/D9,5)</f>
        <v>3.15E-3</v>
      </c>
      <c r="E10" s="34">
        <f t="shared" si="2"/>
        <v>2.3130000000000001E-2</v>
      </c>
      <c r="F10" s="34">
        <f t="shared" si="2"/>
        <v>7.4889999999999998E-2</v>
      </c>
      <c r="G10" s="34">
        <f t="shared" si="2"/>
        <v>0.10195</v>
      </c>
      <c r="H10" s="34">
        <f t="shared" si="2"/>
        <v>5.7410000000000003E-2</v>
      </c>
      <c r="I10" s="34">
        <f t="shared" si="2"/>
        <v>1.171E-2</v>
      </c>
      <c r="J10" s="35">
        <f t="shared" si="2"/>
        <v>3.6000000000000002E-4</v>
      </c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</row>
    <row r="11" spans="1:193" x14ac:dyDescent="0.2">
      <c r="A11" s="36"/>
      <c r="B11" s="37" t="s">
        <v>16</v>
      </c>
      <c r="C11" s="38">
        <f>SUM(D11+E11+F11+G11+H11+I11+J11)</f>
        <v>1.3630000000000002</v>
      </c>
      <c r="D11" s="39">
        <f t="shared" ref="D11:J11" si="3">ROUND(D10*5,5)</f>
        <v>1.575E-2</v>
      </c>
      <c r="E11" s="40">
        <f t="shared" si="3"/>
        <v>0.11565</v>
      </c>
      <c r="F11" s="40">
        <f t="shared" si="3"/>
        <v>0.37445000000000001</v>
      </c>
      <c r="G11" s="40">
        <f t="shared" si="3"/>
        <v>0.50975000000000004</v>
      </c>
      <c r="H11" s="40">
        <f t="shared" si="3"/>
        <v>0.28705000000000003</v>
      </c>
      <c r="I11" s="40">
        <f t="shared" si="3"/>
        <v>5.8549999999999998E-2</v>
      </c>
      <c r="J11" s="41">
        <f t="shared" si="3"/>
        <v>1.8E-3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</row>
    <row r="12" spans="1:193" x14ac:dyDescent="0.2">
      <c r="A12" s="11" t="s">
        <v>18</v>
      </c>
      <c r="B12" s="27" t="s">
        <v>14</v>
      </c>
      <c r="C12" s="13">
        <f>D12+E12+F12+G12+H12+I12+J12</f>
        <v>285</v>
      </c>
      <c r="D12" s="42">
        <v>6</v>
      </c>
      <c r="E12" s="43">
        <v>43</v>
      </c>
      <c r="F12" s="43">
        <v>76</v>
      </c>
      <c r="G12" s="43">
        <v>100</v>
      </c>
      <c r="H12" s="43">
        <v>52</v>
      </c>
      <c r="I12" s="43">
        <v>8</v>
      </c>
      <c r="J12" s="44">
        <v>0</v>
      </c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</row>
    <row r="13" spans="1:193" x14ac:dyDescent="0.25">
      <c r="A13" s="11"/>
      <c r="B13" s="12" t="s">
        <v>15</v>
      </c>
      <c r="C13" s="17">
        <f>SUM(D13:J13)</f>
        <v>10250</v>
      </c>
      <c r="D13" s="45">
        <v>1366</v>
      </c>
      <c r="E13" s="31">
        <v>1276</v>
      </c>
      <c r="F13" s="31">
        <v>1062</v>
      </c>
      <c r="G13" s="31">
        <v>1282</v>
      </c>
      <c r="H13" s="31">
        <v>1451</v>
      </c>
      <c r="I13" s="31">
        <v>1846</v>
      </c>
      <c r="J13" s="32">
        <v>1967</v>
      </c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</row>
    <row r="14" spans="1:193" x14ac:dyDescent="0.2">
      <c r="A14" s="11"/>
      <c r="B14" s="12"/>
      <c r="C14" s="33" t="s">
        <v>4</v>
      </c>
      <c r="D14" s="20">
        <f t="shared" ref="D14:J14" si="4">ROUND(D12/D13,5)</f>
        <v>4.3899999999999998E-3</v>
      </c>
      <c r="E14" s="34">
        <f t="shared" si="4"/>
        <v>3.3700000000000001E-2</v>
      </c>
      <c r="F14" s="34">
        <f t="shared" si="4"/>
        <v>7.1559999999999999E-2</v>
      </c>
      <c r="G14" s="34">
        <f t="shared" si="4"/>
        <v>7.8E-2</v>
      </c>
      <c r="H14" s="34">
        <f t="shared" si="4"/>
        <v>3.5839999999999997E-2</v>
      </c>
      <c r="I14" s="34">
        <f t="shared" si="4"/>
        <v>4.3299999999999996E-3</v>
      </c>
      <c r="J14" s="35">
        <f t="shared" si="4"/>
        <v>0</v>
      </c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</row>
    <row r="15" spans="1:193" x14ac:dyDescent="0.2">
      <c r="A15" s="36"/>
      <c r="B15" s="37" t="s">
        <v>16</v>
      </c>
      <c r="C15" s="38">
        <f>SUM(D15+E15+F15+G15+H15+I15+J15)</f>
        <v>1.1391</v>
      </c>
      <c r="D15" s="46">
        <f t="shared" ref="D15:J15" si="5">ROUND(D14*5,5)</f>
        <v>2.1950000000000001E-2</v>
      </c>
      <c r="E15" s="47">
        <f t="shared" si="5"/>
        <v>0.16850000000000001</v>
      </c>
      <c r="F15" s="47">
        <f t="shared" si="5"/>
        <v>0.35780000000000001</v>
      </c>
      <c r="G15" s="47">
        <f t="shared" si="5"/>
        <v>0.39</v>
      </c>
      <c r="H15" s="47">
        <f t="shared" si="5"/>
        <v>0.1792</v>
      </c>
      <c r="I15" s="47">
        <f t="shared" si="5"/>
        <v>2.1649999999999999E-2</v>
      </c>
      <c r="J15" s="48">
        <f t="shared" si="5"/>
        <v>0</v>
      </c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</row>
    <row r="16" spans="1:193" x14ac:dyDescent="0.2">
      <c r="A16" s="11" t="s">
        <v>19</v>
      </c>
      <c r="B16" s="27" t="s">
        <v>14</v>
      </c>
      <c r="C16" s="13">
        <f>D16+E16+F16+G16+H16+I16+J16</f>
        <v>4366</v>
      </c>
      <c r="D16" s="42">
        <v>27</v>
      </c>
      <c r="E16" s="43">
        <v>244</v>
      </c>
      <c r="F16" s="43">
        <v>1066</v>
      </c>
      <c r="G16" s="43">
        <v>1653</v>
      </c>
      <c r="H16" s="43">
        <v>1085</v>
      </c>
      <c r="I16" s="43">
        <v>282</v>
      </c>
      <c r="J16" s="49">
        <v>9</v>
      </c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</row>
    <row r="17" spans="1:193" x14ac:dyDescent="0.25">
      <c r="A17" s="11"/>
      <c r="B17" s="12" t="s">
        <v>15</v>
      </c>
      <c r="C17" s="17">
        <f>SUM(D17:J17)</f>
        <v>106645</v>
      </c>
      <c r="D17" s="45">
        <v>9718</v>
      </c>
      <c r="E17" s="31">
        <v>12028</v>
      </c>
      <c r="F17" s="31">
        <v>14709</v>
      </c>
      <c r="G17" s="31">
        <v>16069</v>
      </c>
      <c r="H17" s="31">
        <v>16750</v>
      </c>
      <c r="I17" s="31">
        <v>19964</v>
      </c>
      <c r="J17" s="32">
        <v>17407</v>
      </c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</row>
    <row r="18" spans="1:193" x14ac:dyDescent="0.2">
      <c r="A18" s="11"/>
      <c r="B18" s="12"/>
      <c r="C18" s="33"/>
      <c r="D18" s="20">
        <f t="shared" ref="D18:J18" si="6">ROUND(D16/D17,5)</f>
        <v>2.7799999999999999E-3</v>
      </c>
      <c r="E18" s="34">
        <f t="shared" si="6"/>
        <v>2.0289999999999999E-2</v>
      </c>
      <c r="F18" s="34">
        <f t="shared" si="6"/>
        <v>7.2470000000000007E-2</v>
      </c>
      <c r="G18" s="34">
        <f t="shared" si="6"/>
        <v>0.10287</v>
      </c>
      <c r="H18" s="34">
        <f t="shared" si="6"/>
        <v>6.4780000000000004E-2</v>
      </c>
      <c r="I18" s="34">
        <f t="shared" si="6"/>
        <v>1.413E-2</v>
      </c>
      <c r="J18" s="35">
        <f t="shared" si="6"/>
        <v>5.1999999999999995E-4</v>
      </c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</row>
    <row r="19" spans="1:193" x14ac:dyDescent="0.2">
      <c r="A19" s="36"/>
      <c r="B19" s="37" t="s">
        <v>16</v>
      </c>
      <c r="C19" s="38">
        <f>SUM(D19+E19+F19+G19+H19+I19+J19)</f>
        <v>1.3892</v>
      </c>
      <c r="D19" s="39">
        <f t="shared" ref="D19:J19" si="7">ROUND(D18*5,5)</f>
        <v>1.3899999999999999E-2</v>
      </c>
      <c r="E19" s="39">
        <f t="shared" si="7"/>
        <v>0.10145</v>
      </c>
      <c r="F19" s="39">
        <f t="shared" si="7"/>
        <v>0.36235000000000001</v>
      </c>
      <c r="G19" s="39">
        <f t="shared" si="7"/>
        <v>0.51434999999999997</v>
      </c>
      <c r="H19" s="39">
        <f t="shared" si="7"/>
        <v>0.32390000000000002</v>
      </c>
      <c r="I19" s="39">
        <f t="shared" si="7"/>
        <v>7.0650000000000004E-2</v>
      </c>
      <c r="J19" s="50">
        <f t="shared" si="7"/>
        <v>2.5999999999999999E-3</v>
      </c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</row>
    <row r="20" spans="1:193" x14ac:dyDescent="0.2">
      <c r="A20" s="11" t="s">
        <v>20</v>
      </c>
      <c r="B20" s="27" t="s">
        <v>14</v>
      </c>
      <c r="C20" s="13">
        <f>D20+E20+F20+G20+H20+I20+J20+K20</f>
        <v>5298</v>
      </c>
      <c r="D20" s="42">
        <v>31</v>
      </c>
      <c r="E20" s="42">
        <v>284</v>
      </c>
      <c r="F20" s="42">
        <v>1227</v>
      </c>
      <c r="G20" s="42">
        <v>2031</v>
      </c>
      <c r="H20" s="42">
        <v>1402</v>
      </c>
      <c r="I20" s="42">
        <v>312</v>
      </c>
      <c r="J20" s="51">
        <v>11</v>
      </c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</row>
    <row r="21" spans="1:193" x14ac:dyDescent="0.25">
      <c r="A21" s="11"/>
      <c r="B21" s="12" t="s">
        <v>15</v>
      </c>
      <c r="C21" s="17">
        <f>SUM(D21:J21)</f>
        <v>135296</v>
      </c>
      <c r="D21" s="31">
        <v>13294</v>
      </c>
      <c r="E21" s="31">
        <v>14243</v>
      </c>
      <c r="F21" s="31">
        <v>16259</v>
      </c>
      <c r="G21" s="31">
        <v>19206</v>
      </c>
      <c r="H21" s="31">
        <v>22509</v>
      </c>
      <c r="I21" s="31">
        <v>26660</v>
      </c>
      <c r="J21" s="32">
        <v>23125</v>
      </c>
      <c r="K21" s="16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</row>
    <row r="22" spans="1:193" x14ac:dyDescent="0.2">
      <c r="A22" s="11"/>
      <c r="B22" s="12"/>
      <c r="C22" s="33" t="s">
        <v>4</v>
      </c>
      <c r="D22" s="34">
        <f t="shared" ref="D22:J22" si="8">ROUND(D20/D21,5)</f>
        <v>2.33E-3</v>
      </c>
      <c r="E22" s="34">
        <f t="shared" si="8"/>
        <v>1.9939999999999999E-2</v>
      </c>
      <c r="F22" s="34">
        <f t="shared" si="8"/>
        <v>7.5469999999999995E-2</v>
      </c>
      <c r="G22" s="34">
        <f t="shared" si="8"/>
        <v>0.10575</v>
      </c>
      <c r="H22" s="34">
        <f t="shared" si="8"/>
        <v>6.2289999999999998E-2</v>
      </c>
      <c r="I22" s="34">
        <f t="shared" si="8"/>
        <v>1.17E-2</v>
      </c>
      <c r="J22" s="35">
        <f t="shared" si="8"/>
        <v>4.8000000000000001E-4</v>
      </c>
      <c r="K22" s="20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</row>
    <row r="23" spans="1:193" x14ac:dyDescent="0.2">
      <c r="A23" s="36"/>
      <c r="B23" s="37" t="s">
        <v>16</v>
      </c>
      <c r="C23" s="38">
        <f>SUM(D23+E23+F23+G23+H23+I23+J23+K23)</f>
        <v>1.3898000000000001</v>
      </c>
      <c r="D23" s="40">
        <f t="shared" ref="D23:J23" si="9">ROUND(D22*5,5)</f>
        <v>1.1650000000000001E-2</v>
      </c>
      <c r="E23" s="40">
        <f t="shared" si="9"/>
        <v>9.9699999999999997E-2</v>
      </c>
      <c r="F23" s="40">
        <f t="shared" si="9"/>
        <v>0.37735000000000002</v>
      </c>
      <c r="G23" s="40">
        <f t="shared" si="9"/>
        <v>0.52875000000000005</v>
      </c>
      <c r="H23" s="40">
        <f t="shared" si="9"/>
        <v>0.31145</v>
      </c>
      <c r="I23" s="40">
        <f t="shared" si="9"/>
        <v>5.8500000000000003E-2</v>
      </c>
      <c r="J23" s="41">
        <f t="shared" si="9"/>
        <v>2.3999999999999998E-3</v>
      </c>
      <c r="K23" s="2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</row>
    <row r="24" spans="1:193" x14ac:dyDescent="0.2">
      <c r="A24" s="11" t="s">
        <v>21</v>
      </c>
      <c r="B24" s="27" t="s">
        <v>14</v>
      </c>
      <c r="C24" s="13">
        <f>D24+E24+F24+G24+H24+I24+J24+K24</f>
        <v>289</v>
      </c>
      <c r="D24" s="43">
        <v>3</v>
      </c>
      <c r="E24" s="43">
        <v>30</v>
      </c>
      <c r="F24" s="43">
        <v>72</v>
      </c>
      <c r="G24" s="43">
        <v>105</v>
      </c>
      <c r="H24" s="43">
        <v>61</v>
      </c>
      <c r="I24" s="43">
        <v>18</v>
      </c>
      <c r="J24" s="44">
        <v>0</v>
      </c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</row>
    <row r="25" spans="1:193" x14ac:dyDescent="0.25">
      <c r="A25" s="11"/>
      <c r="B25" s="12" t="s">
        <v>15</v>
      </c>
      <c r="C25" s="17">
        <f>SUM(D25:J25)</f>
        <v>7752</v>
      </c>
      <c r="D25" s="31">
        <v>933</v>
      </c>
      <c r="E25" s="31">
        <v>815</v>
      </c>
      <c r="F25" s="31">
        <v>802</v>
      </c>
      <c r="G25" s="31">
        <v>1046</v>
      </c>
      <c r="H25" s="31">
        <v>1306</v>
      </c>
      <c r="I25" s="31">
        <v>1548</v>
      </c>
      <c r="J25" s="32">
        <v>1302</v>
      </c>
      <c r="K25" s="16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</row>
    <row r="26" spans="1:193" x14ac:dyDescent="0.2">
      <c r="A26" s="11"/>
      <c r="B26" s="12"/>
      <c r="C26" s="33" t="s">
        <v>4</v>
      </c>
      <c r="D26" s="34">
        <f t="shared" ref="D26:J26" si="10">ROUND(D24/D25,5)</f>
        <v>3.2200000000000002E-3</v>
      </c>
      <c r="E26" s="34">
        <f t="shared" si="10"/>
        <v>3.6810000000000002E-2</v>
      </c>
      <c r="F26" s="34">
        <f t="shared" si="10"/>
        <v>8.9779999999999999E-2</v>
      </c>
      <c r="G26" s="34">
        <f t="shared" si="10"/>
        <v>0.10038</v>
      </c>
      <c r="H26" s="34">
        <f t="shared" si="10"/>
        <v>4.6710000000000002E-2</v>
      </c>
      <c r="I26" s="34">
        <f t="shared" si="10"/>
        <v>1.163E-2</v>
      </c>
      <c r="J26" s="35">
        <f t="shared" si="10"/>
        <v>0</v>
      </c>
      <c r="K26" s="20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</row>
    <row r="27" spans="1:193" x14ac:dyDescent="0.2">
      <c r="A27" s="36"/>
      <c r="B27" s="37" t="s">
        <v>16</v>
      </c>
      <c r="C27" s="38">
        <f>SUM(D27+E27+F27+G27+H27+I27+J27+K27)</f>
        <v>1.4426499999999998</v>
      </c>
      <c r="D27" s="40">
        <f t="shared" ref="D27:J27" si="11">ROUND(D26*5,5)</f>
        <v>1.61E-2</v>
      </c>
      <c r="E27" s="40">
        <f t="shared" si="11"/>
        <v>0.18404999999999999</v>
      </c>
      <c r="F27" s="40">
        <f t="shared" si="11"/>
        <v>0.44890000000000002</v>
      </c>
      <c r="G27" s="40">
        <f t="shared" si="11"/>
        <v>0.50190000000000001</v>
      </c>
      <c r="H27" s="40">
        <f t="shared" si="11"/>
        <v>0.23355000000000001</v>
      </c>
      <c r="I27" s="40">
        <f t="shared" si="11"/>
        <v>5.815E-2</v>
      </c>
      <c r="J27" s="41">
        <f t="shared" si="11"/>
        <v>0</v>
      </c>
      <c r="K27" s="2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</row>
    <row r="28" spans="1:193" x14ac:dyDescent="0.2">
      <c r="A28" s="11" t="s">
        <v>22</v>
      </c>
      <c r="B28" s="27" t="s">
        <v>14</v>
      </c>
      <c r="C28" s="13">
        <f>D28+E28+F28+G28+H28+I28+J28</f>
        <v>1045</v>
      </c>
      <c r="D28" s="43">
        <v>19</v>
      </c>
      <c r="E28" s="43">
        <v>89</v>
      </c>
      <c r="F28" s="43">
        <v>295</v>
      </c>
      <c r="G28" s="43">
        <v>376</v>
      </c>
      <c r="H28" s="43">
        <v>212</v>
      </c>
      <c r="I28" s="43">
        <v>54</v>
      </c>
      <c r="J28" s="44">
        <v>0</v>
      </c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</row>
    <row r="29" spans="1:193" x14ac:dyDescent="0.25">
      <c r="A29" s="11"/>
      <c r="B29" s="12" t="s">
        <v>15</v>
      </c>
      <c r="C29" s="17">
        <f>SUM(D29:J29)</f>
        <v>26268</v>
      </c>
      <c r="D29" s="31">
        <v>3082</v>
      </c>
      <c r="E29" s="31">
        <v>2818</v>
      </c>
      <c r="F29" s="31">
        <v>3168</v>
      </c>
      <c r="G29" s="31">
        <v>3789</v>
      </c>
      <c r="H29" s="31">
        <v>4206</v>
      </c>
      <c r="I29" s="31">
        <v>5037</v>
      </c>
      <c r="J29" s="32">
        <v>4168</v>
      </c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</row>
    <row r="30" spans="1:193" x14ac:dyDescent="0.2">
      <c r="A30" s="11"/>
      <c r="B30" s="12"/>
      <c r="C30" s="33" t="s">
        <v>4</v>
      </c>
      <c r="D30" s="34">
        <f t="shared" ref="D30:J30" si="12">ROUND(D28/D29,5)</f>
        <v>6.1599999999999997E-3</v>
      </c>
      <c r="E30" s="34">
        <f t="shared" si="12"/>
        <v>3.1579999999999997E-2</v>
      </c>
      <c r="F30" s="34">
        <f t="shared" si="12"/>
        <v>9.3119999999999994E-2</v>
      </c>
      <c r="G30" s="34">
        <f t="shared" si="12"/>
        <v>9.9229999999999999E-2</v>
      </c>
      <c r="H30" s="34">
        <f t="shared" si="12"/>
        <v>5.04E-2</v>
      </c>
      <c r="I30" s="34">
        <f t="shared" si="12"/>
        <v>1.072E-2</v>
      </c>
      <c r="J30" s="35">
        <f t="shared" si="12"/>
        <v>0</v>
      </c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</row>
    <row r="31" spans="1:193" x14ac:dyDescent="0.2">
      <c r="A31" s="36"/>
      <c r="B31" s="37" t="s">
        <v>16</v>
      </c>
      <c r="C31" s="38">
        <f>SUM(D31+E31+F31+G31+H31+I31+J31)</f>
        <v>1.4560500000000001</v>
      </c>
      <c r="D31" s="40">
        <f t="shared" ref="D31:J31" si="13">ROUND(D30*5,5)</f>
        <v>3.0800000000000001E-2</v>
      </c>
      <c r="E31" s="40">
        <f t="shared" si="13"/>
        <v>0.15790000000000001</v>
      </c>
      <c r="F31" s="40">
        <f t="shared" si="13"/>
        <v>0.46560000000000001</v>
      </c>
      <c r="G31" s="40">
        <f t="shared" si="13"/>
        <v>0.49614999999999998</v>
      </c>
      <c r="H31" s="40">
        <f t="shared" si="13"/>
        <v>0.252</v>
      </c>
      <c r="I31" s="40">
        <f t="shared" si="13"/>
        <v>5.3600000000000002E-2</v>
      </c>
      <c r="J31" s="41">
        <f t="shared" si="13"/>
        <v>0</v>
      </c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</row>
    <row r="32" spans="1:193" x14ac:dyDescent="0.2">
      <c r="A32" s="11" t="s">
        <v>23</v>
      </c>
      <c r="B32" s="27" t="s">
        <v>14</v>
      </c>
      <c r="C32" s="13">
        <f>D32+E32+F32+G32+H32+I32+J32</f>
        <v>3827</v>
      </c>
      <c r="D32" s="43">
        <v>42</v>
      </c>
      <c r="E32" s="43">
        <v>254</v>
      </c>
      <c r="F32" s="43">
        <v>967</v>
      </c>
      <c r="G32" s="43">
        <v>1379</v>
      </c>
      <c r="H32" s="43">
        <v>966</v>
      </c>
      <c r="I32" s="43">
        <v>216</v>
      </c>
      <c r="J32" s="49">
        <v>3</v>
      </c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</row>
    <row r="33" spans="1:193" x14ac:dyDescent="0.25">
      <c r="A33" s="11"/>
      <c r="B33" s="12" t="s">
        <v>15</v>
      </c>
      <c r="C33" s="17">
        <f>SUM(D33:J33)</f>
        <v>102201</v>
      </c>
      <c r="D33" s="31">
        <v>10927</v>
      </c>
      <c r="E33" s="31">
        <v>11722</v>
      </c>
      <c r="F33" s="31">
        <v>12620</v>
      </c>
      <c r="G33" s="31">
        <v>13917</v>
      </c>
      <c r="H33" s="31">
        <v>15375</v>
      </c>
      <c r="I33" s="31">
        <v>19489</v>
      </c>
      <c r="J33" s="32">
        <v>18151</v>
      </c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</row>
    <row r="34" spans="1:193" x14ac:dyDescent="0.2">
      <c r="A34" s="11"/>
      <c r="B34" s="12"/>
      <c r="C34" s="33"/>
      <c r="D34" s="34">
        <f t="shared" ref="D34:J34" si="14">ROUND(D32/D33,5)</f>
        <v>3.8400000000000001E-3</v>
      </c>
      <c r="E34" s="34">
        <f t="shared" si="14"/>
        <v>2.1669999999999998E-2</v>
      </c>
      <c r="F34" s="34">
        <f t="shared" si="14"/>
        <v>7.6619999999999994E-2</v>
      </c>
      <c r="G34" s="34">
        <f t="shared" si="14"/>
        <v>9.9089999999999998E-2</v>
      </c>
      <c r="H34" s="34">
        <f t="shared" si="14"/>
        <v>6.2829999999999997E-2</v>
      </c>
      <c r="I34" s="34">
        <f t="shared" si="14"/>
        <v>1.108E-2</v>
      </c>
      <c r="J34" s="35">
        <f t="shared" si="14"/>
        <v>1.7000000000000001E-4</v>
      </c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</row>
    <row r="35" spans="1:193" x14ac:dyDescent="0.2">
      <c r="A35" s="36"/>
      <c r="B35" s="37" t="s">
        <v>16</v>
      </c>
      <c r="C35" s="38">
        <f>SUM(D35+E35+F35+G35+H35+I35+J35)</f>
        <v>1.3764999999999998</v>
      </c>
      <c r="D35" s="40">
        <f t="shared" ref="D35:J35" si="15">ROUND(D34*5,5)</f>
        <v>1.9199999999999998E-2</v>
      </c>
      <c r="E35" s="40">
        <f t="shared" si="15"/>
        <v>0.10835</v>
      </c>
      <c r="F35" s="40">
        <f t="shared" si="15"/>
        <v>0.3831</v>
      </c>
      <c r="G35" s="40">
        <f t="shared" si="15"/>
        <v>0.49545</v>
      </c>
      <c r="H35" s="40">
        <f t="shared" si="15"/>
        <v>0.31414999999999998</v>
      </c>
      <c r="I35" s="40">
        <f t="shared" si="15"/>
        <v>5.5399999999999998E-2</v>
      </c>
      <c r="J35" s="41">
        <f t="shared" si="15"/>
        <v>8.4999999999999995E-4</v>
      </c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</row>
    <row r="36" spans="1:193" x14ac:dyDescent="0.2">
      <c r="A36" s="11" t="s">
        <v>24</v>
      </c>
      <c r="B36" s="27" t="s">
        <v>14</v>
      </c>
      <c r="C36" s="13">
        <f>D36+E36+F36+G36+H36+I36+J36</f>
        <v>975</v>
      </c>
      <c r="D36" s="43">
        <v>15</v>
      </c>
      <c r="E36" s="43">
        <v>122</v>
      </c>
      <c r="F36" s="43">
        <v>231</v>
      </c>
      <c r="G36" s="43">
        <v>316</v>
      </c>
      <c r="H36" s="43">
        <v>239</v>
      </c>
      <c r="I36" s="43">
        <v>52</v>
      </c>
      <c r="J36" s="44">
        <v>0</v>
      </c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</row>
    <row r="37" spans="1:193" x14ac:dyDescent="0.25">
      <c r="A37" s="11"/>
      <c r="B37" s="12" t="s">
        <v>15</v>
      </c>
      <c r="C37" s="17">
        <f>SUM(D37:J37)</f>
        <v>29164</v>
      </c>
      <c r="D37" s="31">
        <v>3463</v>
      </c>
      <c r="E37" s="31">
        <v>3438</v>
      </c>
      <c r="F37" s="31">
        <v>3359</v>
      </c>
      <c r="G37" s="31">
        <v>3872</v>
      </c>
      <c r="H37" s="31">
        <v>4726</v>
      </c>
      <c r="I37" s="31">
        <v>5643</v>
      </c>
      <c r="J37" s="32">
        <v>4663</v>
      </c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</row>
    <row r="38" spans="1:193" x14ac:dyDescent="0.2">
      <c r="A38" s="11"/>
      <c r="B38" s="12"/>
      <c r="C38" s="33" t="s">
        <v>4</v>
      </c>
      <c r="D38" s="34">
        <f t="shared" ref="D38:J38" si="16">ROUND(D36/D37,5)</f>
        <v>4.3299999999999996E-3</v>
      </c>
      <c r="E38" s="34">
        <f t="shared" si="16"/>
        <v>3.5490000000000001E-2</v>
      </c>
      <c r="F38" s="34">
        <f t="shared" si="16"/>
        <v>6.8769999999999998E-2</v>
      </c>
      <c r="G38" s="34">
        <f t="shared" si="16"/>
        <v>8.1610000000000002E-2</v>
      </c>
      <c r="H38" s="34">
        <f t="shared" si="16"/>
        <v>5.0569999999999997E-2</v>
      </c>
      <c r="I38" s="34">
        <f t="shared" si="16"/>
        <v>9.2099999999999994E-3</v>
      </c>
      <c r="J38" s="35">
        <f t="shared" si="16"/>
        <v>0</v>
      </c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</row>
    <row r="39" spans="1:193" x14ac:dyDescent="0.2">
      <c r="A39" s="36"/>
      <c r="B39" s="37" t="s">
        <v>16</v>
      </c>
      <c r="C39" s="38">
        <f>SUM(D39+E39+F39+G39+H39+I39+J39)</f>
        <v>1.2499</v>
      </c>
      <c r="D39" s="40">
        <f t="shared" ref="D39:J39" si="17">ROUND(D38*5,5)</f>
        <v>2.1649999999999999E-2</v>
      </c>
      <c r="E39" s="40">
        <f t="shared" si="17"/>
        <v>0.17745</v>
      </c>
      <c r="F39" s="40">
        <f t="shared" si="17"/>
        <v>0.34384999999999999</v>
      </c>
      <c r="G39" s="40">
        <f t="shared" si="17"/>
        <v>0.40805000000000002</v>
      </c>
      <c r="H39" s="40">
        <f t="shared" si="17"/>
        <v>0.25285000000000002</v>
      </c>
      <c r="I39" s="40">
        <f t="shared" si="17"/>
        <v>4.6050000000000001E-2</v>
      </c>
      <c r="J39" s="41">
        <f t="shared" si="17"/>
        <v>0</v>
      </c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</row>
    <row r="40" spans="1:193" x14ac:dyDescent="0.2">
      <c r="A40" s="11" t="s">
        <v>25</v>
      </c>
      <c r="B40" s="27" t="s">
        <v>14</v>
      </c>
      <c r="C40" s="13">
        <f>D40+E40+F40+G40+H40+I40+J40</f>
        <v>584</v>
      </c>
      <c r="D40" s="43">
        <v>4</v>
      </c>
      <c r="E40" s="43">
        <v>53</v>
      </c>
      <c r="F40" s="43">
        <v>177</v>
      </c>
      <c r="G40" s="43">
        <v>194</v>
      </c>
      <c r="H40" s="43">
        <v>135</v>
      </c>
      <c r="I40" s="43">
        <v>21</v>
      </c>
      <c r="J40" s="44">
        <v>0</v>
      </c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</row>
    <row r="41" spans="1:193" x14ac:dyDescent="0.25">
      <c r="A41" s="11"/>
      <c r="B41" s="12" t="s">
        <v>15</v>
      </c>
      <c r="C41" s="17">
        <f>SUM(D41:J41)</f>
        <v>16638</v>
      </c>
      <c r="D41" s="31">
        <v>1967</v>
      </c>
      <c r="E41" s="31">
        <v>1996</v>
      </c>
      <c r="F41" s="31">
        <v>1952</v>
      </c>
      <c r="G41" s="31">
        <v>2172</v>
      </c>
      <c r="H41" s="31">
        <v>2473</v>
      </c>
      <c r="I41" s="31">
        <v>3193</v>
      </c>
      <c r="J41" s="32">
        <v>2885</v>
      </c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</row>
    <row r="42" spans="1:193" x14ac:dyDescent="0.2">
      <c r="A42" s="11"/>
      <c r="B42" s="12"/>
      <c r="C42" s="33" t="s">
        <v>4</v>
      </c>
      <c r="D42" s="34">
        <f t="shared" ref="D42:J42" si="18">ROUND(D40/D41,5)</f>
        <v>2.0300000000000001E-3</v>
      </c>
      <c r="E42" s="34">
        <f t="shared" si="18"/>
        <v>2.6550000000000001E-2</v>
      </c>
      <c r="F42" s="34">
        <f t="shared" si="18"/>
        <v>9.0679999999999997E-2</v>
      </c>
      <c r="G42" s="34">
        <f t="shared" si="18"/>
        <v>8.9319999999999997E-2</v>
      </c>
      <c r="H42" s="34">
        <f t="shared" si="18"/>
        <v>5.459E-2</v>
      </c>
      <c r="I42" s="34">
        <f t="shared" si="18"/>
        <v>6.5799999999999999E-3</v>
      </c>
      <c r="J42" s="35">
        <f t="shared" si="18"/>
        <v>0</v>
      </c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</row>
    <row r="43" spans="1:193" x14ac:dyDescent="0.2">
      <c r="A43" s="36"/>
      <c r="B43" s="37" t="s">
        <v>16</v>
      </c>
      <c r="C43" s="38">
        <f>SUM(D43+E43+F43+G43+H43+I43+J43)</f>
        <v>1.3487499999999999</v>
      </c>
      <c r="D43" s="40">
        <f t="shared" ref="D43:J43" si="19">ROUND(D42*5,5)</f>
        <v>1.0149999999999999E-2</v>
      </c>
      <c r="E43" s="40">
        <f t="shared" si="19"/>
        <v>0.13275000000000001</v>
      </c>
      <c r="F43" s="40">
        <f t="shared" si="19"/>
        <v>0.45340000000000003</v>
      </c>
      <c r="G43" s="40">
        <f t="shared" si="19"/>
        <v>0.4466</v>
      </c>
      <c r="H43" s="40">
        <f t="shared" si="19"/>
        <v>0.27295000000000003</v>
      </c>
      <c r="I43" s="40">
        <f t="shared" si="19"/>
        <v>3.2899999999999999E-2</v>
      </c>
      <c r="J43" s="41">
        <f t="shared" si="19"/>
        <v>0</v>
      </c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</row>
    <row r="44" spans="1:193" x14ac:dyDescent="0.2">
      <c r="A44" s="11" t="s">
        <v>26</v>
      </c>
      <c r="B44" s="27" t="s">
        <v>14</v>
      </c>
      <c r="C44" s="13">
        <f>D44+E44+F44+G44+H44+I44+J44</f>
        <v>1219</v>
      </c>
      <c r="D44" s="43">
        <v>13</v>
      </c>
      <c r="E44" s="43">
        <v>103</v>
      </c>
      <c r="F44" s="43">
        <v>337</v>
      </c>
      <c r="G44" s="43">
        <v>480</v>
      </c>
      <c r="H44" s="43">
        <v>243</v>
      </c>
      <c r="I44" s="43">
        <v>41</v>
      </c>
      <c r="J44" s="49">
        <v>2</v>
      </c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</row>
    <row r="45" spans="1:193" x14ac:dyDescent="0.25">
      <c r="A45" s="11"/>
      <c r="B45" s="12" t="s">
        <v>15</v>
      </c>
      <c r="C45" s="17">
        <f>SUM(D45:J45)</f>
        <v>28549</v>
      </c>
      <c r="D45" s="31">
        <v>2864</v>
      </c>
      <c r="E45" s="31">
        <v>3652</v>
      </c>
      <c r="F45" s="31">
        <v>4007</v>
      </c>
      <c r="G45" s="31">
        <v>4496</v>
      </c>
      <c r="H45" s="31">
        <v>4536</v>
      </c>
      <c r="I45" s="31">
        <v>5018</v>
      </c>
      <c r="J45" s="32">
        <v>3976</v>
      </c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</row>
    <row r="46" spans="1:193" x14ac:dyDescent="0.2">
      <c r="A46" s="11"/>
      <c r="B46" s="12"/>
      <c r="C46" s="33"/>
      <c r="D46" s="34">
        <f t="shared" ref="D46:J46" si="20">ROUND(D44/D45,5)</f>
        <v>4.5399999999999998E-3</v>
      </c>
      <c r="E46" s="34">
        <f t="shared" si="20"/>
        <v>2.8199999999999999E-2</v>
      </c>
      <c r="F46" s="34">
        <f t="shared" si="20"/>
        <v>8.4099999999999994E-2</v>
      </c>
      <c r="G46" s="34">
        <f t="shared" si="20"/>
        <v>0.10675999999999999</v>
      </c>
      <c r="H46" s="34">
        <f t="shared" si="20"/>
        <v>5.357E-2</v>
      </c>
      <c r="I46" s="34">
        <f t="shared" si="20"/>
        <v>8.1700000000000002E-3</v>
      </c>
      <c r="J46" s="35">
        <f t="shared" si="20"/>
        <v>5.0000000000000001E-4</v>
      </c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</row>
    <row r="47" spans="1:193" x14ac:dyDescent="0.2">
      <c r="A47" s="36"/>
      <c r="B47" s="37" t="s">
        <v>16</v>
      </c>
      <c r="C47" s="38">
        <f>SUM(D47+E47+F47+G47+H47+I47+J47)</f>
        <v>1.4291999999999998</v>
      </c>
      <c r="D47" s="40">
        <f t="shared" ref="D47:J47" si="21">ROUND(D46*5,5)</f>
        <v>2.2700000000000001E-2</v>
      </c>
      <c r="E47" s="40">
        <f t="shared" si="21"/>
        <v>0.14099999999999999</v>
      </c>
      <c r="F47" s="40">
        <f t="shared" si="21"/>
        <v>0.42049999999999998</v>
      </c>
      <c r="G47" s="40">
        <f t="shared" si="21"/>
        <v>0.53380000000000005</v>
      </c>
      <c r="H47" s="40">
        <f t="shared" si="21"/>
        <v>0.26784999999999998</v>
      </c>
      <c r="I47" s="40">
        <f t="shared" si="21"/>
        <v>4.0849999999999997E-2</v>
      </c>
      <c r="J47" s="41">
        <f t="shared" si="21"/>
        <v>2.5000000000000001E-3</v>
      </c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</row>
    <row r="48" spans="1:193" x14ac:dyDescent="0.2">
      <c r="A48" s="11" t="s">
        <v>27</v>
      </c>
      <c r="B48" s="27" t="s">
        <v>14</v>
      </c>
      <c r="C48" s="13">
        <f>D48+E48+F48+G48+H48+I48+J48</f>
        <v>1146</v>
      </c>
      <c r="D48" s="43">
        <v>14</v>
      </c>
      <c r="E48" s="43">
        <v>83</v>
      </c>
      <c r="F48" s="43">
        <v>301</v>
      </c>
      <c r="G48" s="43">
        <v>425</v>
      </c>
      <c r="H48" s="43">
        <v>248</v>
      </c>
      <c r="I48" s="43">
        <v>75</v>
      </c>
      <c r="J48" s="44">
        <v>0</v>
      </c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</row>
    <row r="49" spans="1:193" x14ac:dyDescent="0.25">
      <c r="A49" s="11"/>
      <c r="B49" s="12" t="s">
        <v>15</v>
      </c>
      <c r="C49" s="17">
        <f>SUM(D49:J49)</f>
        <v>34003</v>
      </c>
      <c r="D49" s="31">
        <v>3894</v>
      </c>
      <c r="E49" s="31">
        <v>4009</v>
      </c>
      <c r="F49" s="31">
        <v>3998</v>
      </c>
      <c r="G49" s="31">
        <v>4520</v>
      </c>
      <c r="H49" s="31">
        <v>5196</v>
      </c>
      <c r="I49" s="31">
        <v>6558</v>
      </c>
      <c r="J49" s="32">
        <v>5828</v>
      </c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</row>
    <row r="50" spans="1:193" x14ac:dyDescent="0.2">
      <c r="A50" s="11"/>
      <c r="B50" s="12"/>
      <c r="C50" s="33" t="s">
        <v>4</v>
      </c>
      <c r="D50" s="34">
        <f t="shared" ref="D50:J50" si="22">ROUND(D48/D49,5)</f>
        <v>3.5999999999999999E-3</v>
      </c>
      <c r="E50" s="34">
        <f t="shared" si="22"/>
        <v>2.07E-2</v>
      </c>
      <c r="F50" s="34">
        <f t="shared" si="22"/>
        <v>7.5289999999999996E-2</v>
      </c>
      <c r="G50" s="34">
        <f t="shared" si="22"/>
        <v>9.4030000000000002E-2</v>
      </c>
      <c r="H50" s="34">
        <f t="shared" si="22"/>
        <v>4.7730000000000002E-2</v>
      </c>
      <c r="I50" s="34">
        <f t="shared" si="22"/>
        <v>1.1440000000000001E-2</v>
      </c>
      <c r="J50" s="35">
        <f t="shared" si="22"/>
        <v>0</v>
      </c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</row>
    <row r="51" spans="1:193" x14ac:dyDescent="0.2">
      <c r="A51" s="36"/>
      <c r="B51" s="37" t="s">
        <v>16</v>
      </c>
      <c r="C51" s="38">
        <f>SUM(D51+E51+F51+G51+H51+I51+J51)</f>
        <v>1.2639499999999999</v>
      </c>
      <c r="D51" s="40">
        <f t="shared" ref="D51:J51" si="23">ROUND(D50*5,5)</f>
        <v>1.7999999999999999E-2</v>
      </c>
      <c r="E51" s="40">
        <f t="shared" si="23"/>
        <v>0.10349999999999999</v>
      </c>
      <c r="F51" s="40">
        <f t="shared" si="23"/>
        <v>0.37645000000000001</v>
      </c>
      <c r="G51" s="40">
        <f t="shared" si="23"/>
        <v>0.47015000000000001</v>
      </c>
      <c r="H51" s="40">
        <f t="shared" si="23"/>
        <v>0.23865</v>
      </c>
      <c r="I51" s="40">
        <f t="shared" si="23"/>
        <v>5.7200000000000001E-2</v>
      </c>
      <c r="J51" s="41">
        <f t="shared" si="23"/>
        <v>0</v>
      </c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</row>
    <row r="52" spans="1:193" x14ac:dyDescent="0.2">
      <c r="A52" s="11" t="s">
        <v>28</v>
      </c>
      <c r="B52" s="27" t="s">
        <v>14</v>
      </c>
      <c r="C52" s="13">
        <f>D52+E52+F52+G52+H52+I52+J52</f>
        <v>390</v>
      </c>
      <c r="D52" s="43">
        <v>8</v>
      </c>
      <c r="E52" s="43">
        <v>50</v>
      </c>
      <c r="F52" s="43">
        <v>129</v>
      </c>
      <c r="G52" s="43">
        <v>111</v>
      </c>
      <c r="H52" s="43">
        <v>78</v>
      </c>
      <c r="I52" s="43">
        <v>13</v>
      </c>
      <c r="J52" s="44">
        <v>1</v>
      </c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</row>
    <row r="53" spans="1:193" x14ac:dyDescent="0.25">
      <c r="A53" s="11"/>
      <c r="B53" s="12" t="s">
        <v>15</v>
      </c>
      <c r="C53" s="17">
        <f>SUM(D53:J53)</f>
        <v>11129</v>
      </c>
      <c r="D53" s="31">
        <v>1369</v>
      </c>
      <c r="E53" s="31">
        <v>1487</v>
      </c>
      <c r="F53" s="31">
        <v>1463</v>
      </c>
      <c r="G53" s="31">
        <v>1538</v>
      </c>
      <c r="H53" s="31">
        <v>1589</v>
      </c>
      <c r="I53" s="31">
        <v>1901</v>
      </c>
      <c r="J53" s="32">
        <v>1782</v>
      </c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</row>
    <row r="54" spans="1:193" x14ac:dyDescent="0.2">
      <c r="A54" s="11"/>
      <c r="B54" s="12"/>
      <c r="C54" s="33"/>
      <c r="D54" s="34">
        <f t="shared" ref="D54:J54" si="24">ROUND(D52/D53,5)</f>
        <v>5.8399999999999997E-3</v>
      </c>
      <c r="E54" s="34">
        <f t="shared" si="24"/>
        <v>3.3619999999999997E-2</v>
      </c>
      <c r="F54" s="34">
        <f t="shared" si="24"/>
        <v>8.8169999999999998E-2</v>
      </c>
      <c r="G54" s="34">
        <f t="shared" si="24"/>
        <v>7.2169999999999998E-2</v>
      </c>
      <c r="H54" s="34">
        <f t="shared" si="24"/>
        <v>4.9090000000000002E-2</v>
      </c>
      <c r="I54" s="34">
        <f t="shared" si="24"/>
        <v>6.8399999999999997E-3</v>
      </c>
      <c r="J54" s="35">
        <f t="shared" si="24"/>
        <v>5.5999999999999995E-4</v>
      </c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</row>
    <row r="55" spans="1:193" x14ac:dyDescent="0.2">
      <c r="A55" s="36"/>
      <c r="B55" s="37" t="s">
        <v>16</v>
      </c>
      <c r="C55" s="38">
        <f>SUM(D55+E55+F55+G55+H55+I55+J55)</f>
        <v>1.28145</v>
      </c>
      <c r="D55" s="40">
        <f t="shared" ref="D55:J55" si="25">ROUND(D54*5,5)</f>
        <v>2.92E-2</v>
      </c>
      <c r="E55" s="40">
        <f t="shared" si="25"/>
        <v>0.1681</v>
      </c>
      <c r="F55" s="40">
        <f t="shared" si="25"/>
        <v>0.44085000000000002</v>
      </c>
      <c r="G55" s="40">
        <f t="shared" si="25"/>
        <v>0.36085</v>
      </c>
      <c r="H55" s="40">
        <f t="shared" si="25"/>
        <v>0.24545</v>
      </c>
      <c r="I55" s="40">
        <f t="shared" si="25"/>
        <v>3.4200000000000001E-2</v>
      </c>
      <c r="J55" s="41">
        <f t="shared" si="25"/>
        <v>2.8E-3</v>
      </c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</row>
    <row r="56" spans="1:193" x14ac:dyDescent="0.2">
      <c r="A56" s="11" t="s">
        <v>29</v>
      </c>
      <c r="B56" s="27" t="s">
        <v>14</v>
      </c>
      <c r="C56" s="13">
        <f>D56+E56+F56+G56+H56+I56+J56</f>
        <v>489</v>
      </c>
      <c r="D56" s="43">
        <v>8</v>
      </c>
      <c r="E56" s="43">
        <v>79</v>
      </c>
      <c r="F56" s="43">
        <v>149</v>
      </c>
      <c r="G56" s="43">
        <v>149</v>
      </c>
      <c r="H56" s="43">
        <v>88</v>
      </c>
      <c r="I56" s="43">
        <v>16</v>
      </c>
      <c r="J56" s="44">
        <v>0</v>
      </c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4"/>
      <c r="FF56" s="4"/>
      <c r="FG56" s="4"/>
      <c r="FH56" s="4"/>
      <c r="FI56" s="4"/>
      <c r="FJ56" s="4"/>
      <c r="FK56" s="4"/>
      <c r="FL56" s="4"/>
      <c r="FM56" s="4"/>
      <c r="FN56" s="4"/>
      <c r="FO56" s="4"/>
      <c r="FP56" s="4"/>
      <c r="FQ56" s="4"/>
      <c r="FR56" s="4"/>
      <c r="FS56" s="4"/>
      <c r="FT56" s="4"/>
      <c r="FU56" s="4"/>
      <c r="FV56" s="4"/>
      <c r="FW56" s="4"/>
      <c r="FX56" s="4"/>
      <c r="FY56" s="4"/>
      <c r="FZ56" s="4"/>
      <c r="GA56" s="4"/>
      <c r="GB56" s="4"/>
      <c r="GC56" s="4"/>
      <c r="GD56" s="4"/>
      <c r="GE56" s="4"/>
      <c r="GF56" s="4"/>
      <c r="GG56" s="4"/>
      <c r="GH56" s="4"/>
      <c r="GI56" s="4"/>
      <c r="GJ56" s="4"/>
      <c r="GK56" s="4"/>
    </row>
    <row r="57" spans="1:193" x14ac:dyDescent="0.25">
      <c r="A57" s="11"/>
      <c r="B57" s="12" t="s">
        <v>15</v>
      </c>
      <c r="C57" s="17">
        <f>SUM(D57:J57)</f>
        <v>12238</v>
      </c>
      <c r="D57" s="31">
        <v>1522</v>
      </c>
      <c r="E57" s="31">
        <v>1538</v>
      </c>
      <c r="F57" s="31">
        <v>1645</v>
      </c>
      <c r="G57" s="31">
        <v>1694</v>
      </c>
      <c r="H57" s="31">
        <v>1815</v>
      </c>
      <c r="I57" s="31">
        <v>2149</v>
      </c>
      <c r="J57" s="32">
        <v>1875</v>
      </c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  <c r="FS57" s="4"/>
      <c r="FT57" s="4"/>
      <c r="FU57" s="4"/>
      <c r="FV57" s="4"/>
      <c r="FW57" s="4"/>
      <c r="FX57" s="4"/>
      <c r="FY57" s="4"/>
      <c r="FZ57" s="4"/>
      <c r="GA57" s="4"/>
      <c r="GB57" s="4"/>
      <c r="GC57" s="4"/>
      <c r="GD57" s="4"/>
      <c r="GE57" s="4"/>
      <c r="GF57" s="4"/>
      <c r="GG57" s="4"/>
      <c r="GH57" s="4"/>
      <c r="GI57" s="4"/>
      <c r="GJ57" s="4"/>
      <c r="GK57" s="4"/>
    </row>
    <row r="58" spans="1:193" x14ac:dyDescent="0.2">
      <c r="A58" s="11"/>
      <c r="B58" s="12"/>
      <c r="C58" s="33"/>
      <c r="D58" s="34">
        <f t="shared" ref="D58:J58" si="26">ROUND(D56/D57,5)</f>
        <v>5.2599999999999999E-3</v>
      </c>
      <c r="E58" s="34">
        <f t="shared" si="26"/>
        <v>5.1369999999999999E-2</v>
      </c>
      <c r="F58" s="34">
        <f t="shared" si="26"/>
        <v>9.0579999999999994E-2</v>
      </c>
      <c r="G58" s="34">
        <f t="shared" si="26"/>
        <v>8.7959999999999997E-2</v>
      </c>
      <c r="H58" s="34">
        <f t="shared" si="26"/>
        <v>4.8480000000000002E-2</v>
      </c>
      <c r="I58" s="34">
        <f t="shared" si="26"/>
        <v>7.45E-3</v>
      </c>
      <c r="J58" s="35">
        <f t="shared" si="26"/>
        <v>0</v>
      </c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</row>
    <row r="59" spans="1:193" x14ac:dyDescent="0.2">
      <c r="A59" s="36"/>
      <c r="B59" s="37" t="s">
        <v>16</v>
      </c>
      <c r="C59" s="38">
        <f>SUM(D59+E59+F59+G59+H59+I59+J59)</f>
        <v>1.4555</v>
      </c>
      <c r="D59" s="40">
        <f t="shared" ref="D59:J59" si="27">ROUND(D58*5,5)</f>
        <v>2.63E-2</v>
      </c>
      <c r="E59" s="40">
        <f t="shared" si="27"/>
        <v>0.25685000000000002</v>
      </c>
      <c r="F59" s="40">
        <f t="shared" si="27"/>
        <v>0.45290000000000002</v>
      </c>
      <c r="G59" s="40">
        <f t="shared" si="27"/>
        <v>0.43980000000000002</v>
      </c>
      <c r="H59" s="40">
        <f t="shared" si="27"/>
        <v>0.2424</v>
      </c>
      <c r="I59" s="40">
        <f t="shared" si="27"/>
        <v>3.7249999999999998E-2</v>
      </c>
      <c r="J59" s="41">
        <f t="shared" si="27"/>
        <v>0</v>
      </c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</row>
    <row r="60" spans="1:193" x14ac:dyDescent="0.2">
      <c r="A60" s="11" t="s">
        <v>30</v>
      </c>
      <c r="B60" s="27" t="s">
        <v>14</v>
      </c>
      <c r="C60" s="13">
        <f>D60+E60+F60+G60+H60+I60+J60</f>
        <v>1437</v>
      </c>
      <c r="D60" s="43">
        <v>7</v>
      </c>
      <c r="E60" s="43">
        <v>72</v>
      </c>
      <c r="F60" s="43">
        <v>331</v>
      </c>
      <c r="G60" s="43">
        <v>572</v>
      </c>
      <c r="H60" s="43">
        <v>382</v>
      </c>
      <c r="I60" s="43">
        <v>72</v>
      </c>
      <c r="J60" s="49">
        <v>1</v>
      </c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</row>
    <row r="61" spans="1:193" x14ac:dyDescent="0.25">
      <c r="A61" s="11"/>
      <c r="B61" s="12" t="s">
        <v>15</v>
      </c>
      <c r="C61" s="17">
        <f>SUM(D61:J61)</f>
        <v>36907</v>
      </c>
      <c r="D61" s="31">
        <v>3835</v>
      </c>
      <c r="E61" s="31">
        <v>3922</v>
      </c>
      <c r="F61" s="31">
        <v>4594</v>
      </c>
      <c r="G61" s="31">
        <v>5230</v>
      </c>
      <c r="H61" s="31">
        <v>5976</v>
      </c>
      <c r="I61" s="31">
        <v>7020</v>
      </c>
      <c r="J61" s="32">
        <v>6330</v>
      </c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  <c r="GF61" s="4"/>
      <c r="GG61" s="4"/>
      <c r="GH61" s="4"/>
      <c r="GI61" s="4"/>
      <c r="GJ61" s="4"/>
      <c r="GK61" s="4"/>
    </row>
    <row r="62" spans="1:193" x14ac:dyDescent="0.2">
      <c r="A62" s="11"/>
      <c r="B62" s="12"/>
      <c r="C62" s="33" t="s">
        <v>4</v>
      </c>
      <c r="D62" s="34">
        <f t="shared" ref="D62:J62" si="28">ROUND(D60/D61,5)</f>
        <v>1.83E-3</v>
      </c>
      <c r="E62" s="34">
        <f t="shared" si="28"/>
        <v>1.8360000000000001E-2</v>
      </c>
      <c r="F62" s="34">
        <f t="shared" si="28"/>
        <v>7.2050000000000003E-2</v>
      </c>
      <c r="G62" s="34">
        <f t="shared" si="28"/>
        <v>0.10936999999999999</v>
      </c>
      <c r="H62" s="34">
        <f t="shared" si="28"/>
        <v>6.3920000000000005E-2</v>
      </c>
      <c r="I62" s="34">
        <f t="shared" si="28"/>
        <v>1.026E-2</v>
      </c>
      <c r="J62" s="35">
        <f t="shared" si="28"/>
        <v>1.6000000000000001E-4</v>
      </c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</row>
    <row r="63" spans="1:193" x14ac:dyDescent="0.2">
      <c r="A63" s="36"/>
      <c r="B63" s="37" t="s">
        <v>16</v>
      </c>
      <c r="C63" s="38">
        <f>SUM(D63+E63+F63+G63+H63+I63+J63)</f>
        <v>1.3797499999999996</v>
      </c>
      <c r="D63" s="40">
        <f t="shared" ref="D63:J63" si="29">ROUND(D62*5,5)</f>
        <v>9.1500000000000001E-3</v>
      </c>
      <c r="E63" s="40">
        <f t="shared" si="29"/>
        <v>9.1800000000000007E-2</v>
      </c>
      <c r="F63" s="40">
        <f t="shared" si="29"/>
        <v>0.36025000000000001</v>
      </c>
      <c r="G63" s="40">
        <f t="shared" si="29"/>
        <v>0.54684999999999995</v>
      </c>
      <c r="H63" s="40">
        <f t="shared" si="29"/>
        <v>0.3196</v>
      </c>
      <c r="I63" s="40">
        <f t="shared" si="29"/>
        <v>5.1299999999999998E-2</v>
      </c>
      <c r="J63" s="41">
        <f t="shared" si="29"/>
        <v>8.0000000000000004E-4</v>
      </c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  <c r="FS63" s="4"/>
      <c r="FT63" s="4"/>
      <c r="FU63" s="4"/>
      <c r="FV63" s="4"/>
      <c r="FW63" s="4"/>
      <c r="FX63" s="4"/>
      <c r="FY63" s="4"/>
      <c r="FZ63" s="4"/>
      <c r="GA63" s="4"/>
      <c r="GB63" s="4"/>
      <c r="GC63" s="4"/>
      <c r="GD63" s="4"/>
      <c r="GE63" s="4"/>
      <c r="GF63" s="4"/>
      <c r="GG63" s="4"/>
      <c r="GH63" s="4"/>
      <c r="GI63" s="4"/>
      <c r="GJ63" s="4"/>
      <c r="GK63" s="4"/>
    </row>
    <row r="64" spans="1:193" x14ac:dyDescent="0.2">
      <c r="A64" s="11" t="s">
        <v>104</v>
      </c>
      <c r="B64" s="27" t="s">
        <v>14</v>
      </c>
      <c r="C64" s="13">
        <f>D64+E64+F64+G64+H64+I64+J64</f>
        <v>3321</v>
      </c>
      <c r="D64" s="43">
        <v>26</v>
      </c>
      <c r="E64" s="43">
        <v>211</v>
      </c>
      <c r="F64" s="43">
        <v>809</v>
      </c>
      <c r="G64" s="43">
        <v>1271</v>
      </c>
      <c r="H64" s="43">
        <v>799</v>
      </c>
      <c r="I64" s="43">
        <v>205</v>
      </c>
      <c r="J64" s="49">
        <v>0</v>
      </c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</row>
    <row r="65" spans="1:193" x14ac:dyDescent="0.25">
      <c r="A65" s="11"/>
      <c r="B65" s="12" t="s">
        <v>15</v>
      </c>
      <c r="C65" s="17">
        <f>SUM(D65:J65)</f>
        <v>85660</v>
      </c>
      <c r="D65" s="31">
        <v>8875</v>
      </c>
      <c r="E65" s="31">
        <v>9495</v>
      </c>
      <c r="F65" s="31">
        <v>10222</v>
      </c>
      <c r="G65" s="31">
        <v>12486</v>
      </c>
      <c r="H65" s="31">
        <v>14252</v>
      </c>
      <c r="I65" s="31">
        <v>16378</v>
      </c>
      <c r="J65" s="32">
        <v>13952</v>
      </c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</row>
    <row r="66" spans="1:193" x14ac:dyDescent="0.2">
      <c r="A66" s="11"/>
      <c r="B66" s="12"/>
      <c r="C66" s="33"/>
      <c r="D66" s="34">
        <f t="shared" ref="D66:J66" si="30">ROUND(D64/D65,5)</f>
        <v>2.9299999999999999E-3</v>
      </c>
      <c r="E66" s="34">
        <f t="shared" si="30"/>
        <v>2.222E-2</v>
      </c>
      <c r="F66" s="34">
        <f t="shared" si="30"/>
        <v>7.9140000000000002E-2</v>
      </c>
      <c r="G66" s="34">
        <f t="shared" si="30"/>
        <v>0.10179000000000001</v>
      </c>
      <c r="H66" s="34">
        <f t="shared" si="30"/>
        <v>5.6059999999999999E-2</v>
      </c>
      <c r="I66" s="34">
        <f t="shared" si="30"/>
        <v>1.252E-2</v>
      </c>
      <c r="J66" s="35">
        <f t="shared" si="30"/>
        <v>0</v>
      </c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</row>
    <row r="67" spans="1:193" x14ac:dyDescent="0.2">
      <c r="A67" s="36"/>
      <c r="B67" s="37" t="s">
        <v>16</v>
      </c>
      <c r="C67" s="38">
        <f>SUM(D67+E67+F67+G67+H67+I67+J67)</f>
        <v>1.3733</v>
      </c>
      <c r="D67" s="40">
        <f t="shared" ref="D67:J67" si="31">ROUND(D66*5,5)</f>
        <v>1.465E-2</v>
      </c>
      <c r="E67" s="40">
        <f t="shared" si="31"/>
        <v>0.1111</v>
      </c>
      <c r="F67" s="40">
        <f t="shared" si="31"/>
        <v>0.3957</v>
      </c>
      <c r="G67" s="40">
        <f t="shared" si="31"/>
        <v>0.50895000000000001</v>
      </c>
      <c r="H67" s="40">
        <f t="shared" si="31"/>
        <v>0.28029999999999999</v>
      </c>
      <c r="I67" s="40">
        <f t="shared" si="31"/>
        <v>6.2600000000000003E-2</v>
      </c>
      <c r="J67" s="41">
        <f t="shared" si="31"/>
        <v>0</v>
      </c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</row>
    <row r="68" spans="1:193" x14ac:dyDescent="0.2">
      <c r="A68" s="11" t="s">
        <v>31</v>
      </c>
      <c r="B68" s="27" t="s">
        <v>14</v>
      </c>
      <c r="C68" s="13">
        <f>D68+E68+F68+G68+H68+I68+J68</f>
        <v>64</v>
      </c>
      <c r="D68" s="43">
        <v>0</v>
      </c>
      <c r="E68" s="43">
        <v>5</v>
      </c>
      <c r="F68" s="43">
        <v>15</v>
      </c>
      <c r="G68" s="43">
        <v>28</v>
      </c>
      <c r="H68" s="43">
        <v>12</v>
      </c>
      <c r="I68" s="43">
        <v>4</v>
      </c>
      <c r="J68" s="44">
        <v>0</v>
      </c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/>
      <c r="FE68" s="4"/>
      <c r="FF68" s="4"/>
      <c r="FG68" s="4"/>
      <c r="FH68" s="4"/>
      <c r="FI68" s="4"/>
      <c r="FJ68" s="4"/>
      <c r="FK68" s="4"/>
      <c r="FL68" s="4"/>
      <c r="FM68" s="4"/>
      <c r="FN68" s="4"/>
      <c r="FO68" s="4"/>
      <c r="FP68" s="4"/>
      <c r="FQ68" s="4"/>
      <c r="FR68" s="4"/>
      <c r="FS68" s="4"/>
      <c r="FT68" s="4"/>
      <c r="FU68" s="4"/>
      <c r="FV68" s="4"/>
      <c r="FW68" s="4"/>
      <c r="FX68" s="4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</row>
    <row r="69" spans="1:193" x14ac:dyDescent="0.25">
      <c r="A69" s="11"/>
      <c r="B69" s="12" t="s">
        <v>15</v>
      </c>
      <c r="C69" s="17">
        <f>SUM(D69:J69)</f>
        <v>2639</v>
      </c>
      <c r="D69" s="31">
        <v>385</v>
      </c>
      <c r="E69" s="31">
        <v>387</v>
      </c>
      <c r="F69" s="31">
        <v>258</v>
      </c>
      <c r="G69" s="31">
        <v>319</v>
      </c>
      <c r="H69" s="31">
        <v>363</v>
      </c>
      <c r="I69" s="31">
        <v>437</v>
      </c>
      <c r="J69" s="32">
        <v>490</v>
      </c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4"/>
      <c r="EH69" s="4"/>
      <c r="EI69" s="4"/>
      <c r="EJ69" s="4"/>
      <c r="EK69" s="4"/>
      <c r="EL69" s="4"/>
      <c r="EM69" s="4"/>
      <c r="EN69" s="4"/>
      <c r="EO69" s="4"/>
      <c r="EP69" s="4"/>
      <c r="EQ69" s="4"/>
      <c r="ER69" s="4"/>
      <c r="ES69" s="4"/>
      <c r="ET69" s="4"/>
      <c r="EU69" s="4"/>
      <c r="EV69" s="4"/>
      <c r="EW69" s="4"/>
      <c r="EX69" s="4"/>
      <c r="EY69" s="4"/>
      <c r="EZ69" s="4"/>
      <c r="FA69" s="4"/>
      <c r="FB69" s="4"/>
      <c r="FC69" s="4"/>
      <c r="FD69" s="4"/>
      <c r="FE69" s="4"/>
      <c r="FF69" s="4"/>
      <c r="FG69" s="4"/>
      <c r="FH69" s="4"/>
      <c r="FI69" s="4"/>
      <c r="FJ69" s="4"/>
      <c r="FK69" s="4"/>
      <c r="FL69" s="4"/>
      <c r="FM69" s="4"/>
      <c r="FN69" s="4"/>
      <c r="FO69" s="4"/>
      <c r="FP69" s="4"/>
      <c r="FQ69" s="4"/>
      <c r="FR69" s="4"/>
      <c r="FS69" s="4"/>
      <c r="FT69" s="4"/>
      <c r="FU69" s="4"/>
      <c r="FV69" s="4"/>
      <c r="FW69" s="4"/>
      <c r="FX69" s="4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</row>
    <row r="70" spans="1:193" x14ac:dyDescent="0.2">
      <c r="A70" s="11"/>
      <c r="B70" s="12"/>
      <c r="C70" s="33"/>
      <c r="D70" s="34">
        <f t="shared" ref="D70:J70" si="32">ROUND(D68/D69,5)</f>
        <v>0</v>
      </c>
      <c r="E70" s="34">
        <f t="shared" si="32"/>
        <v>1.2919999999999999E-2</v>
      </c>
      <c r="F70" s="34">
        <f t="shared" si="32"/>
        <v>5.8139999999999997E-2</v>
      </c>
      <c r="G70" s="34">
        <f t="shared" si="32"/>
        <v>8.7770000000000001E-2</v>
      </c>
      <c r="H70" s="34">
        <f t="shared" si="32"/>
        <v>3.3059999999999999E-2</v>
      </c>
      <c r="I70" s="34">
        <f t="shared" si="32"/>
        <v>9.1500000000000001E-3</v>
      </c>
      <c r="J70" s="35">
        <f t="shared" si="32"/>
        <v>0</v>
      </c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</row>
    <row r="71" spans="1:193" x14ac:dyDescent="0.2">
      <c r="A71" s="36"/>
      <c r="B71" s="37" t="s">
        <v>16</v>
      </c>
      <c r="C71" s="38">
        <f>SUM(D71+E71+F71+G71+H71+I71+J71)</f>
        <v>1.0052000000000001</v>
      </c>
      <c r="D71" s="40">
        <f t="shared" ref="D71:J71" si="33">ROUND(D70*5,5)</f>
        <v>0</v>
      </c>
      <c r="E71" s="40">
        <f t="shared" si="33"/>
        <v>6.4600000000000005E-2</v>
      </c>
      <c r="F71" s="40">
        <f t="shared" si="33"/>
        <v>0.29070000000000001</v>
      </c>
      <c r="G71" s="40">
        <f t="shared" si="33"/>
        <v>0.43885000000000002</v>
      </c>
      <c r="H71" s="40">
        <f t="shared" si="33"/>
        <v>0.1653</v>
      </c>
      <c r="I71" s="40">
        <f t="shared" si="33"/>
        <v>4.5749999999999999E-2</v>
      </c>
      <c r="J71" s="41">
        <f t="shared" si="33"/>
        <v>0</v>
      </c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</row>
    <row r="72" spans="1:193" x14ac:dyDescent="0.2">
      <c r="A72" s="11" t="s">
        <v>32</v>
      </c>
      <c r="B72" s="27" t="s">
        <v>14</v>
      </c>
      <c r="C72" s="13">
        <f>D72+E72+F72+G72+H72+I72+J72</f>
        <v>1890</v>
      </c>
      <c r="D72" s="43">
        <v>51</v>
      </c>
      <c r="E72" s="43">
        <v>232</v>
      </c>
      <c r="F72" s="43">
        <v>545</v>
      </c>
      <c r="G72" s="43">
        <v>652</v>
      </c>
      <c r="H72" s="43">
        <v>329</v>
      </c>
      <c r="I72" s="43">
        <v>79</v>
      </c>
      <c r="J72" s="44">
        <v>2</v>
      </c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</row>
    <row r="73" spans="1:193" x14ac:dyDescent="0.25">
      <c r="A73" s="11"/>
      <c r="B73" s="12" t="s">
        <v>15</v>
      </c>
      <c r="C73" s="17">
        <f>SUM(D73:J73)</f>
        <v>52545</v>
      </c>
      <c r="D73" s="31">
        <v>6339</v>
      </c>
      <c r="E73" s="31">
        <v>6333</v>
      </c>
      <c r="F73" s="31">
        <v>6467</v>
      </c>
      <c r="G73" s="31">
        <v>7204</v>
      </c>
      <c r="H73" s="31">
        <v>7854</v>
      </c>
      <c r="I73" s="31">
        <v>9811</v>
      </c>
      <c r="J73" s="32">
        <v>8537</v>
      </c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</row>
    <row r="74" spans="1:193" x14ac:dyDescent="0.2">
      <c r="A74" s="11"/>
      <c r="B74" s="12"/>
      <c r="C74" s="33"/>
      <c r="D74" s="34">
        <f t="shared" ref="D74:J74" si="34">ROUND(D72/D73,5)</f>
        <v>8.0499999999999999E-3</v>
      </c>
      <c r="E74" s="34">
        <f t="shared" si="34"/>
        <v>3.6630000000000003E-2</v>
      </c>
      <c r="F74" s="34">
        <f t="shared" si="34"/>
        <v>8.4269999999999998E-2</v>
      </c>
      <c r="G74" s="34">
        <f t="shared" si="34"/>
        <v>9.0509999999999993E-2</v>
      </c>
      <c r="H74" s="34">
        <f t="shared" si="34"/>
        <v>4.1889999999999997E-2</v>
      </c>
      <c r="I74" s="34">
        <f t="shared" si="34"/>
        <v>8.0499999999999999E-3</v>
      </c>
      <c r="J74" s="35">
        <f t="shared" si="34"/>
        <v>2.3000000000000001E-4</v>
      </c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  <c r="FG74" s="4"/>
      <c r="FH74" s="4"/>
      <c r="FI74" s="4"/>
      <c r="FJ74" s="4"/>
      <c r="FK74" s="4"/>
      <c r="FL74" s="4"/>
      <c r="FM74" s="4"/>
      <c r="FN74" s="4"/>
      <c r="FO74" s="4"/>
      <c r="FP74" s="4"/>
      <c r="FQ74" s="4"/>
      <c r="FR74" s="4"/>
      <c r="FS74" s="4"/>
      <c r="FT74" s="4"/>
      <c r="FU74" s="4"/>
      <c r="FV74" s="4"/>
      <c r="FW74" s="4"/>
      <c r="FX74" s="4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</row>
    <row r="75" spans="1:193" x14ac:dyDescent="0.2">
      <c r="A75" s="11"/>
      <c r="B75" s="22" t="s">
        <v>16</v>
      </c>
      <c r="C75" s="23">
        <f>SUM(D75+E75+F75+G75+H75+I75+J75)</f>
        <v>1.34815</v>
      </c>
      <c r="D75" s="52">
        <f t="shared" ref="D75:J75" si="35">ROUND(D74*5,5)</f>
        <v>4.0250000000000001E-2</v>
      </c>
      <c r="E75" s="52">
        <f t="shared" si="35"/>
        <v>0.18315000000000001</v>
      </c>
      <c r="F75" s="52">
        <f t="shared" si="35"/>
        <v>0.42135</v>
      </c>
      <c r="G75" s="52">
        <f t="shared" si="35"/>
        <v>0.45255000000000001</v>
      </c>
      <c r="H75" s="52">
        <f t="shared" si="35"/>
        <v>0.20945</v>
      </c>
      <c r="I75" s="52">
        <f t="shared" si="35"/>
        <v>4.0250000000000001E-2</v>
      </c>
      <c r="J75" s="53">
        <f t="shared" si="35"/>
        <v>1.15E-3</v>
      </c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4"/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  <c r="FI75" s="4"/>
      <c r="FJ75" s="4"/>
      <c r="FK75" s="4"/>
      <c r="FL75" s="4"/>
      <c r="FM75" s="4"/>
      <c r="FN75" s="4"/>
      <c r="FO75" s="4"/>
      <c r="FP75" s="4"/>
      <c r="FQ75" s="4"/>
      <c r="FR75" s="4"/>
      <c r="FS75" s="4"/>
      <c r="FT75" s="4"/>
      <c r="FU75" s="4"/>
      <c r="FV75" s="4"/>
      <c r="FW75" s="4"/>
      <c r="FX75" s="4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</row>
    <row r="76" spans="1:193" x14ac:dyDescent="0.2">
      <c r="A76" s="26" t="s">
        <v>33</v>
      </c>
      <c r="B76" s="27" t="s">
        <v>14</v>
      </c>
      <c r="C76" s="13">
        <f>D76+E76+F76+G76+H76+I76+J76</f>
        <v>1783</v>
      </c>
      <c r="D76" s="29">
        <v>5</v>
      </c>
      <c r="E76" s="29">
        <v>54</v>
      </c>
      <c r="F76" s="29">
        <v>423</v>
      </c>
      <c r="G76" s="29">
        <v>731</v>
      </c>
      <c r="H76" s="29">
        <v>485</v>
      </c>
      <c r="I76" s="29">
        <v>85</v>
      </c>
      <c r="J76" s="30">
        <v>0</v>
      </c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4"/>
      <c r="DN76" s="4"/>
      <c r="DO76" s="4"/>
      <c r="DP76" s="4"/>
      <c r="DQ76" s="4"/>
      <c r="DR76" s="4"/>
      <c r="DS76" s="4"/>
      <c r="DT76" s="4"/>
      <c r="DU76" s="4"/>
      <c r="DV76" s="4"/>
      <c r="DW76" s="4"/>
      <c r="DX76" s="4"/>
      <c r="DY76" s="4"/>
      <c r="DZ76" s="4"/>
      <c r="EA76" s="4"/>
      <c r="EB76" s="4"/>
      <c r="EC76" s="4"/>
      <c r="ED76" s="4"/>
      <c r="EE76" s="4"/>
      <c r="EF76" s="4"/>
      <c r="EG76" s="4"/>
      <c r="EH76" s="4"/>
      <c r="EI76" s="4"/>
      <c r="EJ76" s="4"/>
      <c r="EK76" s="4"/>
      <c r="EL76" s="4"/>
      <c r="EM76" s="4"/>
      <c r="EN76" s="4"/>
      <c r="EO76" s="4"/>
      <c r="EP76" s="4"/>
      <c r="EQ76" s="4"/>
      <c r="ER76" s="4"/>
      <c r="ES76" s="4"/>
      <c r="ET76" s="4"/>
      <c r="EU76" s="4"/>
      <c r="EV76" s="4"/>
      <c r="EW76" s="4"/>
      <c r="EX76" s="4"/>
      <c r="EY76" s="4"/>
      <c r="EZ76" s="4"/>
      <c r="FA76" s="4"/>
      <c r="FB76" s="4"/>
      <c r="FC76" s="4"/>
      <c r="FD76" s="4"/>
      <c r="FE76" s="4"/>
      <c r="FF76" s="4"/>
      <c r="FG76" s="4"/>
      <c r="FH76" s="4"/>
      <c r="FI76" s="4"/>
      <c r="FJ76" s="4"/>
      <c r="FK76" s="4"/>
      <c r="FL76" s="4"/>
      <c r="FM76" s="4"/>
      <c r="FN76" s="4"/>
      <c r="FO76" s="4"/>
      <c r="FP76" s="4"/>
      <c r="FQ76" s="4"/>
      <c r="FR76" s="4"/>
      <c r="FS76" s="4"/>
      <c r="FT76" s="4"/>
      <c r="FU76" s="4"/>
      <c r="FV76" s="4"/>
      <c r="FW76" s="4"/>
      <c r="FX76" s="4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</row>
    <row r="77" spans="1:193" x14ac:dyDescent="0.25">
      <c r="A77" s="11"/>
      <c r="B77" s="12" t="s">
        <v>15</v>
      </c>
      <c r="C77" s="17">
        <f>SUM(D77:J77)</f>
        <v>38071</v>
      </c>
      <c r="D77" s="31">
        <v>3554</v>
      </c>
      <c r="E77" s="31">
        <v>3611</v>
      </c>
      <c r="F77" s="31">
        <v>4531</v>
      </c>
      <c r="G77" s="31">
        <v>6324</v>
      </c>
      <c r="H77" s="31">
        <v>7023</v>
      </c>
      <c r="I77" s="31">
        <v>7308</v>
      </c>
      <c r="J77" s="32">
        <v>5720</v>
      </c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4"/>
      <c r="DI77" s="4"/>
      <c r="DJ77" s="4"/>
      <c r="DK77" s="4"/>
      <c r="DL77" s="4"/>
      <c r="DM77" s="4"/>
      <c r="DN77" s="4"/>
      <c r="DO77" s="4"/>
      <c r="DP77" s="4"/>
      <c r="DQ77" s="4"/>
      <c r="DR77" s="4"/>
      <c r="DS77" s="4"/>
      <c r="DT77" s="4"/>
      <c r="DU77" s="4"/>
      <c r="DV77" s="4"/>
      <c r="DW77" s="4"/>
      <c r="DX77" s="4"/>
      <c r="DY77" s="4"/>
      <c r="DZ77" s="4"/>
      <c r="EA77" s="4"/>
      <c r="EB77" s="4"/>
      <c r="EC77" s="4"/>
      <c r="ED77" s="4"/>
      <c r="EE77" s="4"/>
      <c r="EF77" s="4"/>
      <c r="EG77" s="4"/>
      <c r="EH77" s="4"/>
      <c r="EI77" s="4"/>
      <c r="EJ77" s="4"/>
      <c r="EK77" s="4"/>
      <c r="EL77" s="4"/>
      <c r="EM77" s="4"/>
      <c r="EN77" s="4"/>
      <c r="EO77" s="4"/>
      <c r="EP77" s="4"/>
      <c r="EQ77" s="4"/>
      <c r="ER77" s="4"/>
      <c r="ES77" s="4"/>
      <c r="ET77" s="4"/>
      <c r="EU77" s="4"/>
      <c r="EV77" s="4"/>
      <c r="EW77" s="4"/>
      <c r="EX77" s="4"/>
      <c r="EY77" s="4"/>
      <c r="EZ77" s="4"/>
      <c r="FA77" s="4"/>
      <c r="FB77" s="4"/>
      <c r="FC77" s="4"/>
      <c r="FD77" s="4"/>
      <c r="FE77" s="4"/>
      <c r="FF77" s="4"/>
      <c r="FG77" s="4"/>
      <c r="FH77" s="4"/>
      <c r="FI77" s="4"/>
      <c r="FJ77" s="4"/>
      <c r="FK77" s="4"/>
      <c r="FL77" s="4"/>
      <c r="FM77" s="4"/>
      <c r="FN77" s="4"/>
      <c r="FO77" s="4"/>
      <c r="FP77" s="4"/>
      <c r="FQ77" s="4"/>
      <c r="FR77" s="4"/>
      <c r="FS77" s="4"/>
      <c r="FT77" s="4"/>
      <c r="FU77" s="4"/>
      <c r="FV77" s="4"/>
      <c r="FW77" s="4"/>
      <c r="FX77" s="4"/>
      <c r="FY77" s="4"/>
      <c r="FZ77" s="4"/>
      <c r="GA77" s="4"/>
      <c r="GB77" s="4"/>
      <c r="GC77" s="4"/>
      <c r="GD77" s="4"/>
      <c r="GE77" s="4"/>
      <c r="GF77" s="4"/>
      <c r="GG77" s="4"/>
      <c r="GH77" s="4"/>
      <c r="GI77" s="4"/>
      <c r="GJ77" s="4"/>
      <c r="GK77" s="4"/>
    </row>
    <row r="78" spans="1:193" x14ac:dyDescent="0.2">
      <c r="A78" s="11"/>
      <c r="B78" s="12"/>
      <c r="C78" s="33"/>
      <c r="D78" s="34">
        <f t="shared" ref="D78:J78" si="36">ROUND(D76/D77,5)</f>
        <v>1.41E-3</v>
      </c>
      <c r="E78" s="34">
        <f t="shared" si="36"/>
        <v>1.495E-2</v>
      </c>
      <c r="F78" s="34">
        <f t="shared" si="36"/>
        <v>9.3359999999999999E-2</v>
      </c>
      <c r="G78" s="34">
        <f t="shared" si="36"/>
        <v>0.11559</v>
      </c>
      <c r="H78" s="34">
        <f t="shared" si="36"/>
        <v>6.9059999999999996E-2</v>
      </c>
      <c r="I78" s="34">
        <f t="shared" si="36"/>
        <v>1.163E-2</v>
      </c>
      <c r="J78" s="35">
        <f t="shared" si="36"/>
        <v>0</v>
      </c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  <c r="DG78" s="4"/>
      <c r="DH78" s="4"/>
      <c r="DI78" s="4"/>
      <c r="DJ78" s="4"/>
      <c r="DK78" s="4"/>
      <c r="DL78" s="4"/>
      <c r="DM78" s="4"/>
      <c r="DN78" s="4"/>
      <c r="DO78" s="4"/>
      <c r="DP78" s="4"/>
      <c r="DQ78" s="4"/>
      <c r="DR78" s="4"/>
      <c r="DS78" s="4"/>
      <c r="DT78" s="4"/>
      <c r="DU78" s="4"/>
      <c r="DV78" s="4"/>
      <c r="DW78" s="4"/>
      <c r="DX78" s="4"/>
      <c r="DY78" s="4"/>
      <c r="DZ78" s="4"/>
      <c r="EA78" s="4"/>
      <c r="EB78" s="4"/>
      <c r="EC78" s="4"/>
      <c r="ED78" s="4"/>
      <c r="EE78" s="4"/>
      <c r="EF78" s="4"/>
      <c r="EG78" s="4"/>
      <c r="EH78" s="4"/>
      <c r="EI78" s="4"/>
      <c r="EJ78" s="4"/>
      <c r="EK78" s="4"/>
      <c r="EL78" s="4"/>
      <c r="EM78" s="4"/>
      <c r="EN78" s="4"/>
      <c r="EO78" s="4"/>
      <c r="EP78" s="4"/>
      <c r="EQ78" s="4"/>
      <c r="ER78" s="4"/>
      <c r="ES78" s="4"/>
      <c r="ET78" s="4"/>
      <c r="EU78" s="4"/>
      <c r="EV78" s="4"/>
      <c r="EW78" s="4"/>
      <c r="EX78" s="4"/>
      <c r="EY78" s="4"/>
      <c r="EZ78" s="4"/>
      <c r="FA78" s="4"/>
      <c r="FB78" s="4"/>
      <c r="FC78" s="4"/>
      <c r="FD78" s="4"/>
      <c r="FE78" s="4"/>
      <c r="FF78" s="4"/>
      <c r="FG78" s="4"/>
      <c r="FH78" s="4"/>
      <c r="FI78" s="4"/>
      <c r="FJ78" s="4"/>
      <c r="FK78" s="4"/>
      <c r="FL78" s="4"/>
      <c r="FM78" s="4"/>
      <c r="FN78" s="4"/>
      <c r="FO78" s="4"/>
      <c r="FP78" s="4"/>
      <c r="FQ78" s="4"/>
      <c r="FR78" s="4"/>
      <c r="FS78" s="4"/>
      <c r="FT78" s="4"/>
      <c r="FU78" s="4"/>
      <c r="FV78" s="4"/>
      <c r="FW78" s="4"/>
      <c r="FX78" s="4"/>
      <c r="FY78" s="4"/>
      <c r="FZ78" s="4"/>
      <c r="GA78" s="4"/>
      <c r="GB78" s="4"/>
      <c r="GC78" s="4"/>
      <c r="GD78" s="4"/>
      <c r="GE78" s="4"/>
      <c r="GF78" s="4"/>
      <c r="GG78" s="4"/>
      <c r="GH78" s="4"/>
      <c r="GI78" s="4"/>
      <c r="GJ78" s="4"/>
      <c r="GK78" s="4"/>
    </row>
    <row r="79" spans="1:193" x14ac:dyDescent="0.2">
      <c r="A79" s="36"/>
      <c r="B79" s="37" t="s">
        <v>16</v>
      </c>
      <c r="C79" s="38">
        <f>SUM(D79+E79+F79+G79+H79+I79+J79)</f>
        <v>1.5299999999999998</v>
      </c>
      <c r="D79" s="40">
        <f t="shared" ref="D79:J79" si="37">ROUND(D78*5,5)</f>
        <v>7.0499999999999998E-3</v>
      </c>
      <c r="E79" s="40">
        <f t="shared" si="37"/>
        <v>7.4749999999999997E-2</v>
      </c>
      <c r="F79" s="40">
        <f t="shared" si="37"/>
        <v>0.46679999999999999</v>
      </c>
      <c r="G79" s="40">
        <f t="shared" si="37"/>
        <v>0.57794999999999996</v>
      </c>
      <c r="H79" s="40">
        <f t="shared" si="37"/>
        <v>0.3453</v>
      </c>
      <c r="I79" s="40">
        <f t="shared" si="37"/>
        <v>5.815E-2</v>
      </c>
      <c r="J79" s="41">
        <f t="shared" si="37"/>
        <v>0</v>
      </c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4"/>
      <c r="DI79" s="4"/>
      <c r="DJ79" s="4"/>
      <c r="DK79" s="4"/>
      <c r="DL79" s="4"/>
      <c r="DM79" s="4"/>
      <c r="DN79" s="4"/>
      <c r="DO79" s="4"/>
      <c r="DP79" s="4"/>
      <c r="DQ79" s="4"/>
      <c r="DR79" s="4"/>
      <c r="DS79" s="4"/>
      <c r="DT79" s="4"/>
      <c r="DU79" s="4"/>
      <c r="DV79" s="4"/>
      <c r="DW79" s="4"/>
      <c r="DX79" s="4"/>
      <c r="DY79" s="4"/>
      <c r="DZ79" s="4"/>
      <c r="EA79" s="4"/>
      <c r="EB79" s="4"/>
      <c r="EC79" s="4"/>
      <c r="ED79" s="4"/>
      <c r="EE79" s="4"/>
      <c r="EF79" s="4"/>
      <c r="EG79" s="4"/>
      <c r="EH79" s="4"/>
      <c r="EI79" s="4"/>
      <c r="EJ79" s="4"/>
      <c r="EK79" s="4"/>
      <c r="EL79" s="4"/>
      <c r="EM79" s="4"/>
      <c r="EN79" s="4"/>
      <c r="EO79" s="4"/>
      <c r="EP79" s="4"/>
      <c r="EQ79" s="4"/>
      <c r="ER79" s="4"/>
      <c r="ES79" s="4"/>
      <c r="ET79" s="4"/>
      <c r="EU79" s="4"/>
      <c r="EV79" s="4"/>
      <c r="EW79" s="4"/>
      <c r="EX79" s="4"/>
      <c r="EY79" s="4"/>
      <c r="EZ79" s="4"/>
      <c r="FA79" s="4"/>
      <c r="FB79" s="4"/>
      <c r="FC79" s="4"/>
      <c r="FD79" s="4"/>
      <c r="FE79" s="4"/>
      <c r="FF79" s="4"/>
      <c r="FG79" s="4"/>
      <c r="FH79" s="4"/>
      <c r="FI79" s="4"/>
      <c r="FJ79" s="4"/>
      <c r="FK79" s="4"/>
      <c r="FL79" s="4"/>
      <c r="FM79" s="4"/>
      <c r="FN79" s="4"/>
      <c r="FO79" s="4"/>
      <c r="FP79" s="4"/>
      <c r="FQ79" s="4"/>
      <c r="FR79" s="4"/>
      <c r="FS79" s="4"/>
      <c r="FT79" s="4"/>
      <c r="FU79" s="4"/>
      <c r="FV79" s="4"/>
      <c r="FW79" s="4"/>
      <c r="FX79" s="4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</row>
    <row r="80" spans="1:193" x14ac:dyDescent="0.2">
      <c r="A80" s="11" t="s">
        <v>34</v>
      </c>
      <c r="B80" s="12" t="s">
        <v>14</v>
      </c>
      <c r="C80" s="33">
        <f>D80+E80+F80+G80+H80+I80+J80</f>
        <v>1578</v>
      </c>
      <c r="D80" s="43">
        <v>21</v>
      </c>
      <c r="E80" s="43">
        <v>105</v>
      </c>
      <c r="F80" s="43">
        <v>402</v>
      </c>
      <c r="G80" s="43">
        <v>585</v>
      </c>
      <c r="H80" s="43">
        <v>365</v>
      </c>
      <c r="I80" s="43">
        <v>99</v>
      </c>
      <c r="J80" s="44">
        <v>1</v>
      </c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4"/>
      <c r="GA80" s="4"/>
      <c r="GB80" s="4"/>
      <c r="GC80" s="4"/>
      <c r="GD80" s="4"/>
      <c r="GE80" s="4"/>
      <c r="GF80" s="4"/>
      <c r="GG80" s="4"/>
      <c r="GH80" s="4"/>
      <c r="GI80" s="4"/>
      <c r="GJ80" s="4"/>
      <c r="GK80" s="4"/>
    </row>
    <row r="81" spans="1:193" x14ac:dyDescent="0.25">
      <c r="A81" s="11"/>
      <c r="B81" s="12" t="s">
        <v>15</v>
      </c>
      <c r="C81" s="17">
        <f>SUM(D81:J81)</f>
        <v>41679</v>
      </c>
      <c r="D81" s="31">
        <v>4671</v>
      </c>
      <c r="E81" s="31">
        <v>4537</v>
      </c>
      <c r="F81" s="31">
        <v>4681</v>
      </c>
      <c r="G81" s="31">
        <v>5408</v>
      </c>
      <c r="H81" s="31">
        <v>6523</v>
      </c>
      <c r="I81" s="31">
        <v>8468</v>
      </c>
      <c r="J81" s="32">
        <v>7391</v>
      </c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4"/>
      <c r="GA81" s="4"/>
      <c r="GB81" s="4"/>
      <c r="GC81" s="4"/>
      <c r="GD81" s="4"/>
      <c r="GE81" s="4"/>
      <c r="GF81" s="4"/>
      <c r="GG81" s="4"/>
      <c r="GH81" s="4"/>
      <c r="GI81" s="4"/>
      <c r="GJ81" s="4"/>
      <c r="GK81" s="4"/>
    </row>
    <row r="82" spans="1:193" x14ac:dyDescent="0.2">
      <c r="A82" s="11"/>
      <c r="B82" s="12"/>
      <c r="C82" s="33"/>
      <c r="D82" s="34">
        <f t="shared" ref="D82:J82" si="38">ROUND(D80/D81,5)</f>
        <v>4.4999999999999997E-3</v>
      </c>
      <c r="E82" s="34">
        <f t="shared" si="38"/>
        <v>2.3140000000000001E-2</v>
      </c>
      <c r="F82" s="34">
        <f t="shared" si="38"/>
        <v>8.5879999999999998E-2</v>
      </c>
      <c r="G82" s="34">
        <f t="shared" si="38"/>
        <v>0.10817</v>
      </c>
      <c r="H82" s="34">
        <f t="shared" si="38"/>
        <v>5.5960000000000003E-2</v>
      </c>
      <c r="I82" s="34">
        <f t="shared" si="38"/>
        <v>1.1690000000000001E-2</v>
      </c>
      <c r="J82" s="35">
        <f t="shared" si="38"/>
        <v>1.3999999999999999E-4</v>
      </c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  <c r="DG82" s="4"/>
      <c r="DH82" s="4"/>
      <c r="DI82" s="4"/>
      <c r="DJ82" s="4"/>
      <c r="DK82" s="4"/>
      <c r="DL82" s="4"/>
      <c r="DM82" s="4"/>
      <c r="DN82" s="4"/>
      <c r="DO82" s="4"/>
      <c r="DP82" s="4"/>
      <c r="DQ82" s="4"/>
      <c r="DR82" s="4"/>
      <c r="DS82" s="4"/>
      <c r="DT82" s="4"/>
      <c r="DU82" s="4"/>
      <c r="DV82" s="4"/>
      <c r="DW82" s="4"/>
      <c r="DX82" s="4"/>
      <c r="DY82" s="4"/>
      <c r="DZ82" s="4"/>
      <c r="EA82" s="4"/>
      <c r="EB82" s="4"/>
      <c r="EC82" s="4"/>
      <c r="ED82" s="4"/>
      <c r="EE82" s="4"/>
      <c r="EF82" s="4"/>
      <c r="EG82" s="4"/>
      <c r="EH82" s="4"/>
      <c r="EI82" s="4"/>
      <c r="EJ82" s="4"/>
      <c r="EK82" s="4"/>
      <c r="EL82" s="4"/>
      <c r="EM82" s="4"/>
      <c r="EN82" s="4"/>
      <c r="EO82" s="4"/>
      <c r="EP82" s="4"/>
      <c r="EQ82" s="4"/>
      <c r="ER82" s="4"/>
      <c r="ES82" s="4"/>
      <c r="ET82" s="4"/>
      <c r="EU82" s="4"/>
      <c r="EV82" s="4"/>
      <c r="EW82" s="4"/>
      <c r="EX82" s="4"/>
      <c r="EY82" s="4"/>
      <c r="EZ82" s="4"/>
      <c r="FA82" s="4"/>
      <c r="FB82" s="4"/>
      <c r="FC82" s="4"/>
      <c r="FD82" s="4"/>
      <c r="FE82" s="4"/>
      <c r="FF82" s="4"/>
      <c r="FG82" s="4"/>
      <c r="FH82" s="4"/>
      <c r="FI82" s="4"/>
      <c r="FJ82" s="4"/>
      <c r="FK82" s="4"/>
      <c r="FL82" s="4"/>
      <c r="FM82" s="4"/>
      <c r="FN82" s="4"/>
      <c r="FO82" s="4"/>
      <c r="FP82" s="4"/>
      <c r="FQ82" s="4"/>
      <c r="FR82" s="4"/>
      <c r="FS82" s="4"/>
      <c r="FT82" s="4"/>
      <c r="FU82" s="4"/>
      <c r="FV82" s="4"/>
      <c r="FW82" s="4"/>
      <c r="FX82" s="4"/>
      <c r="FY82" s="4"/>
      <c r="FZ82" s="4"/>
      <c r="GA82" s="4"/>
      <c r="GB82" s="4"/>
      <c r="GC82" s="4"/>
      <c r="GD82" s="4"/>
      <c r="GE82" s="4"/>
      <c r="GF82" s="4"/>
      <c r="GG82" s="4"/>
      <c r="GH82" s="4"/>
      <c r="GI82" s="4"/>
      <c r="GJ82" s="4"/>
      <c r="GK82" s="4"/>
    </row>
    <row r="83" spans="1:193" x14ac:dyDescent="0.2">
      <c r="A83" s="11"/>
      <c r="B83" s="22" t="s">
        <v>16</v>
      </c>
      <c r="C83" s="23">
        <f>SUM(D83+E83+F83+G83+H83+I83+J83)</f>
        <v>1.4473999999999998</v>
      </c>
      <c r="D83" s="52">
        <f t="shared" ref="D83:J83" si="39">ROUND(D82*5,5)</f>
        <v>2.2499999999999999E-2</v>
      </c>
      <c r="E83" s="52">
        <f t="shared" si="39"/>
        <v>0.1157</v>
      </c>
      <c r="F83" s="52">
        <f t="shared" si="39"/>
        <v>0.4294</v>
      </c>
      <c r="G83" s="52">
        <f t="shared" si="39"/>
        <v>0.54085000000000005</v>
      </c>
      <c r="H83" s="52">
        <f t="shared" si="39"/>
        <v>0.27979999999999999</v>
      </c>
      <c r="I83" s="52">
        <f t="shared" si="39"/>
        <v>5.8450000000000002E-2</v>
      </c>
      <c r="J83" s="53">
        <f t="shared" si="39"/>
        <v>6.9999999999999999E-4</v>
      </c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  <c r="DE83" s="4"/>
      <c r="DF83" s="4"/>
      <c r="DG83" s="4"/>
      <c r="DH83" s="4"/>
      <c r="DI83" s="4"/>
      <c r="DJ83" s="4"/>
      <c r="DK83" s="4"/>
      <c r="DL83" s="4"/>
      <c r="DM83" s="4"/>
      <c r="DN83" s="4"/>
      <c r="DO83" s="4"/>
      <c r="DP83" s="4"/>
      <c r="DQ83" s="4"/>
      <c r="DR83" s="4"/>
      <c r="DS83" s="4"/>
      <c r="DT83" s="4"/>
      <c r="DU83" s="4"/>
      <c r="DV83" s="4"/>
      <c r="DW83" s="4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  <c r="FR83" s="4"/>
      <c r="FS83" s="4"/>
      <c r="FT83" s="4"/>
      <c r="FU83" s="4"/>
      <c r="FV83" s="4"/>
      <c r="FW83" s="4"/>
      <c r="FX83" s="4"/>
      <c r="FY83" s="4"/>
      <c r="FZ83" s="4"/>
      <c r="GA83" s="4"/>
      <c r="GB83" s="4"/>
      <c r="GC83" s="4"/>
      <c r="GD83" s="4"/>
      <c r="GE83" s="4"/>
      <c r="GF83" s="4"/>
      <c r="GG83" s="4"/>
      <c r="GH83" s="4"/>
      <c r="GI83" s="4"/>
      <c r="GJ83" s="4"/>
      <c r="GK83" s="4"/>
    </row>
    <row r="84" spans="1:193" x14ac:dyDescent="0.2">
      <c r="A84" s="26" t="s">
        <v>35</v>
      </c>
      <c r="B84" s="27" t="s">
        <v>14</v>
      </c>
      <c r="C84" s="13">
        <f>D84+E84+F84+G84+H84+I84+J84</f>
        <v>864</v>
      </c>
      <c r="D84" s="29">
        <v>11</v>
      </c>
      <c r="E84" s="29">
        <v>51</v>
      </c>
      <c r="F84" s="29">
        <v>228</v>
      </c>
      <c r="G84" s="29">
        <v>302</v>
      </c>
      <c r="H84" s="29">
        <v>196</v>
      </c>
      <c r="I84" s="29">
        <v>73</v>
      </c>
      <c r="J84" s="30">
        <v>3</v>
      </c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  <c r="DE84" s="4"/>
      <c r="DF84" s="4"/>
      <c r="DG84" s="4"/>
      <c r="DH84" s="4"/>
      <c r="DI84" s="4"/>
      <c r="DJ84" s="4"/>
      <c r="DK84" s="4"/>
      <c r="DL84" s="4"/>
      <c r="DM84" s="4"/>
      <c r="DN84" s="4"/>
      <c r="DO84" s="4"/>
      <c r="DP84" s="4"/>
      <c r="DQ84" s="4"/>
      <c r="DR84" s="4"/>
      <c r="DS84" s="4"/>
      <c r="DT84" s="4"/>
      <c r="DU84" s="4"/>
      <c r="DV84" s="4"/>
      <c r="DW84" s="4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  <c r="FR84" s="4"/>
      <c r="FS84" s="4"/>
      <c r="FT84" s="4"/>
      <c r="FU84" s="4"/>
      <c r="FV84" s="4"/>
      <c r="FW84" s="4"/>
      <c r="FX84" s="4"/>
      <c r="FY84" s="4"/>
      <c r="FZ84" s="4"/>
      <c r="GA84" s="4"/>
      <c r="GB84" s="4"/>
      <c r="GC84" s="4"/>
      <c r="GD84" s="4"/>
      <c r="GE84" s="4"/>
      <c r="GF84" s="4"/>
      <c r="GG84" s="4"/>
      <c r="GH84" s="4"/>
      <c r="GI84" s="4"/>
      <c r="GJ84" s="4"/>
      <c r="GK84" s="4"/>
    </row>
    <row r="85" spans="1:193" x14ac:dyDescent="0.25">
      <c r="A85" s="11"/>
      <c r="B85" s="12" t="s">
        <v>15</v>
      </c>
      <c r="C85" s="17">
        <f>SUM(D85:J85)</f>
        <v>26186</v>
      </c>
      <c r="D85" s="54">
        <v>3006</v>
      </c>
      <c r="E85" s="54">
        <v>2810</v>
      </c>
      <c r="F85" s="54">
        <v>2742</v>
      </c>
      <c r="G85" s="54">
        <v>3175</v>
      </c>
      <c r="H85" s="54">
        <v>4158</v>
      </c>
      <c r="I85" s="54">
        <v>5444</v>
      </c>
      <c r="J85" s="55">
        <v>4851</v>
      </c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4"/>
      <c r="DE85" s="4"/>
      <c r="DF85" s="4"/>
      <c r="DG85" s="4"/>
      <c r="DH85" s="4"/>
      <c r="DI85" s="4"/>
      <c r="DJ85" s="4"/>
      <c r="DK85" s="4"/>
      <c r="DL85" s="4"/>
      <c r="DM85" s="4"/>
      <c r="DN85" s="4"/>
      <c r="DO85" s="4"/>
      <c r="DP85" s="4"/>
      <c r="DQ85" s="4"/>
      <c r="DR85" s="4"/>
      <c r="DS85" s="4"/>
      <c r="DT85" s="4"/>
      <c r="DU85" s="4"/>
      <c r="DV85" s="4"/>
      <c r="DW85" s="4"/>
      <c r="DX85" s="4"/>
      <c r="DY85" s="4"/>
      <c r="DZ85" s="4"/>
      <c r="EA85" s="4"/>
      <c r="EB85" s="4"/>
      <c r="EC85" s="4"/>
      <c r="ED85" s="4"/>
      <c r="EE85" s="4"/>
      <c r="EF85" s="4"/>
      <c r="EG85" s="4"/>
      <c r="EH85" s="4"/>
      <c r="EI85" s="4"/>
      <c r="EJ85" s="4"/>
      <c r="EK85" s="4"/>
      <c r="EL85" s="4"/>
      <c r="EM85" s="4"/>
      <c r="EN85" s="4"/>
      <c r="EO85" s="4"/>
      <c r="EP85" s="4"/>
      <c r="EQ85" s="4"/>
      <c r="ER85" s="4"/>
      <c r="ES85" s="4"/>
      <c r="ET85" s="4"/>
      <c r="EU85" s="4"/>
      <c r="EV85" s="4"/>
      <c r="EW85" s="4"/>
      <c r="EX85" s="4"/>
      <c r="EY85" s="4"/>
      <c r="EZ85" s="4"/>
      <c r="FA85" s="4"/>
      <c r="FB85" s="4"/>
      <c r="FC85" s="4"/>
      <c r="FD85" s="4"/>
      <c r="FE85" s="4"/>
      <c r="FF85" s="4"/>
      <c r="FG85" s="4"/>
      <c r="FH85" s="4"/>
      <c r="FI85" s="4"/>
      <c r="FJ85" s="4"/>
      <c r="FK85" s="4"/>
      <c r="FL85" s="4"/>
      <c r="FM85" s="4"/>
      <c r="FN85" s="4"/>
      <c r="FO85" s="4"/>
      <c r="FP85" s="4"/>
      <c r="FQ85" s="4"/>
      <c r="FR85" s="4"/>
      <c r="FS85" s="4"/>
      <c r="FT85" s="4"/>
      <c r="FU85" s="4"/>
      <c r="FV85" s="4"/>
      <c r="FW85" s="4"/>
      <c r="FX85" s="4"/>
      <c r="FY85" s="4"/>
      <c r="FZ85" s="4"/>
      <c r="GA85" s="4"/>
      <c r="GB85" s="4"/>
      <c r="GC85" s="4"/>
      <c r="GD85" s="4"/>
      <c r="GE85" s="4"/>
      <c r="GF85" s="4"/>
      <c r="GG85" s="4"/>
      <c r="GH85" s="4"/>
      <c r="GI85" s="4"/>
      <c r="GJ85" s="4"/>
      <c r="GK85" s="4"/>
    </row>
    <row r="86" spans="1:193" x14ac:dyDescent="0.2">
      <c r="A86" s="11"/>
      <c r="B86" s="12"/>
      <c r="C86" s="33" t="s">
        <v>4</v>
      </c>
      <c r="D86" s="34">
        <f t="shared" ref="D86:J86" si="40">ROUND(D84/D85,5)</f>
        <v>3.6600000000000001E-3</v>
      </c>
      <c r="E86" s="34">
        <f t="shared" si="40"/>
        <v>1.8149999999999999E-2</v>
      </c>
      <c r="F86" s="34">
        <f t="shared" si="40"/>
        <v>8.3150000000000002E-2</v>
      </c>
      <c r="G86" s="34">
        <f t="shared" si="40"/>
        <v>9.5119999999999996E-2</v>
      </c>
      <c r="H86" s="34">
        <f t="shared" si="40"/>
        <v>4.7140000000000001E-2</v>
      </c>
      <c r="I86" s="34">
        <f t="shared" si="40"/>
        <v>1.341E-2</v>
      </c>
      <c r="J86" s="35">
        <f t="shared" si="40"/>
        <v>6.2E-4</v>
      </c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  <c r="DE86" s="4"/>
      <c r="DF86" s="4"/>
      <c r="DG86" s="4"/>
      <c r="DH86" s="4"/>
      <c r="DI86" s="4"/>
      <c r="DJ86" s="4"/>
      <c r="DK86" s="4"/>
      <c r="DL86" s="4"/>
      <c r="DM86" s="4"/>
      <c r="DN86" s="4"/>
      <c r="DO86" s="4"/>
      <c r="DP86" s="4"/>
      <c r="DQ86" s="4"/>
      <c r="DR86" s="4"/>
      <c r="DS86" s="4"/>
      <c r="DT86" s="4"/>
      <c r="DU86" s="4"/>
      <c r="DV86" s="4"/>
      <c r="DW86" s="4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/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4"/>
      <c r="GC86" s="4"/>
      <c r="GD86" s="4"/>
      <c r="GE86" s="4"/>
      <c r="GF86" s="4"/>
      <c r="GG86" s="4"/>
      <c r="GH86" s="4"/>
      <c r="GI86" s="4"/>
      <c r="GJ86" s="4"/>
      <c r="GK86" s="4"/>
    </row>
    <row r="87" spans="1:193" ht="24.75" thickBot="1" x14ac:dyDescent="0.25">
      <c r="A87" s="56"/>
      <c r="B87" s="57" t="s">
        <v>16</v>
      </c>
      <c r="C87" s="58">
        <f>SUM(D87+E87+F87+G87+H87+I87+J87)</f>
        <v>1.3062500000000001</v>
      </c>
      <c r="D87" s="59">
        <f t="shared" ref="D87:J87" si="41">ROUND(D86*5,5)</f>
        <v>1.83E-2</v>
      </c>
      <c r="E87" s="59">
        <f t="shared" si="41"/>
        <v>9.0749999999999997E-2</v>
      </c>
      <c r="F87" s="59">
        <f t="shared" si="41"/>
        <v>0.41575000000000001</v>
      </c>
      <c r="G87" s="59">
        <f t="shared" si="41"/>
        <v>0.47560000000000002</v>
      </c>
      <c r="H87" s="59">
        <f t="shared" si="41"/>
        <v>0.23569999999999999</v>
      </c>
      <c r="I87" s="59">
        <f t="shared" si="41"/>
        <v>6.7049999999999998E-2</v>
      </c>
      <c r="J87" s="60">
        <f t="shared" si="41"/>
        <v>3.0999999999999999E-3</v>
      </c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  <c r="DE87" s="4"/>
      <c r="DF87" s="4"/>
      <c r="DG87" s="4"/>
      <c r="DH87" s="4"/>
      <c r="DI87" s="4"/>
      <c r="DJ87" s="4"/>
      <c r="DK87" s="4"/>
      <c r="DL87" s="4"/>
      <c r="DM87" s="4"/>
      <c r="DN87" s="4"/>
      <c r="DO87" s="4"/>
      <c r="DP87" s="4"/>
      <c r="DQ87" s="4"/>
      <c r="DR87" s="4"/>
      <c r="DS87" s="4"/>
      <c r="DT87" s="4"/>
      <c r="DU87" s="4"/>
      <c r="DV87" s="4"/>
      <c r="DW87" s="4"/>
      <c r="DX87" s="4"/>
      <c r="DY87" s="4"/>
      <c r="DZ87" s="4"/>
      <c r="EA87" s="4"/>
      <c r="EB87" s="4"/>
      <c r="EC87" s="4"/>
      <c r="ED87" s="4"/>
      <c r="EE87" s="4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  <c r="FR87" s="4"/>
      <c r="FS87" s="4"/>
      <c r="FT87" s="4"/>
      <c r="FU87" s="4"/>
      <c r="FV87" s="4"/>
      <c r="FW87" s="4"/>
      <c r="FX87" s="4"/>
      <c r="FY87" s="4"/>
      <c r="FZ87" s="4"/>
      <c r="GA87" s="4"/>
      <c r="GB87" s="4"/>
      <c r="GC87" s="4"/>
      <c r="GD87" s="4"/>
      <c r="GE87" s="4"/>
      <c r="GF87" s="4"/>
      <c r="GG87" s="4"/>
      <c r="GH87" s="4"/>
      <c r="GI87" s="4"/>
      <c r="GJ87" s="4"/>
      <c r="GK87" s="4"/>
    </row>
    <row r="88" spans="1:193" ht="24.75" thickBot="1" x14ac:dyDescent="0.3">
      <c r="B88" s="2"/>
      <c r="J88" s="5" t="s">
        <v>36</v>
      </c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  <c r="DE88" s="4"/>
      <c r="DF88" s="4"/>
      <c r="DG88" s="4"/>
      <c r="DH88" s="4"/>
      <c r="DI88" s="4"/>
      <c r="DJ88" s="4"/>
      <c r="DK88" s="4"/>
      <c r="DL88" s="4"/>
      <c r="DM88" s="4"/>
      <c r="DN88" s="4"/>
      <c r="DO88" s="4"/>
      <c r="DP88" s="4"/>
      <c r="DQ88" s="4"/>
      <c r="DR88" s="4"/>
      <c r="DS88" s="4"/>
      <c r="DT88" s="4"/>
      <c r="DU88" s="4"/>
      <c r="DV88" s="4"/>
      <c r="DW88" s="4"/>
      <c r="DX88" s="4"/>
      <c r="DY88" s="4"/>
      <c r="DZ88" s="4"/>
      <c r="EA88" s="4"/>
      <c r="EB88" s="4"/>
      <c r="EC88" s="4"/>
      <c r="ED88" s="4"/>
      <c r="EE88" s="4"/>
      <c r="EF88" s="4"/>
      <c r="EG88" s="4"/>
      <c r="EH88" s="4"/>
      <c r="EI88" s="4"/>
      <c r="EJ88" s="4"/>
      <c r="EK88" s="4"/>
      <c r="EL88" s="4"/>
      <c r="EM88" s="4"/>
      <c r="EN88" s="4"/>
      <c r="EO88" s="4"/>
      <c r="EP88" s="4"/>
      <c r="EQ88" s="4"/>
      <c r="ER88" s="4"/>
      <c r="ES88" s="4"/>
      <c r="ET88" s="4"/>
      <c r="EU88" s="4"/>
      <c r="EV88" s="4"/>
      <c r="EW88" s="4"/>
      <c r="EX88" s="4"/>
      <c r="EY88" s="4"/>
      <c r="EZ88" s="4"/>
      <c r="FA88" s="4"/>
      <c r="FB88" s="4"/>
      <c r="FC88" s="4"/>
      <c r="FD88" s="4"/>
      <c r="FE88" s="4"/>
      <c r="FF88" s="4"/>
      <c r="FG88" s="4"/>
      <c r="FH88" s="4"/>
      <c r="FI88" s="4"/>
      <c r="FJ88" s="4"/>
      <c r="FK88" s="4"/>
      <c r="FL88" s="4"/>
      <c r="FM88" s="4"/>
      <c r="FN88" s="4"/>
      <c r="FO88" s="4"/>
      <c r="FP88" s="4"/>
      <c r="FQ88" s="4"/>
      <c r="FR88" s="4"/>
      <c r="FS88" s="4"/>
      <c r="FT88" s="4"/>
      <c r="FU88" s="4"/>
      <c r="FV88" s="4"/>
      <c r="FW88" s="4"/>
      <c r="FX88" s="4"/>
      <c r="FY88" s="4"/>
      <c r="FZ88" s="4"/>
      <c r="GA88" s="4"/>
      <c r="GB88" s="4"/>
      <c r="GC88" s="4"/>
      <c r="GD88" s="4"/>
      <c r="GE88" s="4"/>
      <c r="GF88" s="4"/>
      <c r="GG88" s="4"/>
      <c r="GH88" s="4"/>
      <c r="GI88" s="4"/>
      <c r="GJ88" s="4"/>
      <c r="GK88" s="4"/>
    </row>
    <row r="89" spans="1:193" ht="36" customHeight="1" x14ac:dyDescent="0.2">
      <c r="A89" s="6" t="s">
        <v>3</v>
      </c>
      <c r="B89" s="7" t="s">
        <v>4</v>
      </c>
      <c r="C89" s="8" t="s">
        <v>5</v>
      </c>
      <c r="D89" s="9" t="s">
        <v>6</v>
      </c>
      <c r="E89" s="9" t="s">
        <v>7</v>
      </c>
      <c r="F89" s="9" t="s">
        <v>8</v>
      </c>
      <c r="G89" s="9" t="s">
        <v>9</v>
      </c>
      <c r="H89" s="9" t="s">
        <v>10</v>
      </c>
      <c r="I89" s="9" t="s">
        <v>11</v>
      </c>
      <c r="J89" s="10" t="s">
        <v>12</v>
      </c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  <c r="DE89" s="4"/>
      <c r="DF89" s="4"/>
      <c r="DG89" s="4"/>
      <c r="DH89" s="4"/>
      <c r="DI89" s="4"/>
      <c r="DJ89" s="4"/>
      <c r="DK89" s="4"/>
      <c r="DL89" s="4"/>
      <c r="DM89" s="4"/>
      <c r="DN89" s="4"/>
      <c r="DO89" s="4"/>
      <c r="DP89" s="4"/>
      <c r="DQ89" s="4"/>
      <c r="DR89" s="4"/>
      <c r="DS89" s="4"/>
      <c r="DT89" s="4"/>
      <c r="DU89" s="4"/>
      <c r="DV89" s="4"/>
      <c r="DW89" s="4"/>
      <c r="DX89" s="4"/>
      <c r="DY89" s="4"/>
      <c r="DZ89" s="4"/>
      <c r="EA89" s="4"/>
      <c r="EB89" s="4"/>
      <c r="EC89" s="4"/>
      <c r="ED89" s="4"/>
      <c r="EE89" s="4"/>
      <c r="EF89" s="4"/>
      <c r="EG89" s="4"/>
      <c r="EH89" s="4"/>
      <c r="EI89" s="4"/>
      <c r="EJ89" s="4"/>
      <c r="EK89" s="4"/>
      <c r="EL89" s="4"/>
      <c r="EM89" s="4"/>
      <c r="EN89" s="4"/>
      <c r="EO89" s="4"/>
      <c r="EP89" s="4"/>
      <c r="EQ89" s="4"/>
      <c r="ER89" s="4"/>
      <c r="ES89" s="4"/>
      <c r="ET89" s="4"/>
      <c r="EU89" s="4"/>
      <c r="EV89" s="4"/>
      <c r="EW89" s="4"/>
      <c r="EX89" s="4"/>
      <c r="EY89" s="4"/>
      <c r="EZ89" s="4"/>
      <c r="FA89" s="4"/>
      <c r="FB89" s="4"/>
      <c r="FC89" s="4"/>
      <c r="FD89" s="4"/>
      <c r="FE89" s="4"/>
      <c r="FF89" s="4"/>
      <c r="FG89" s="4"/>
      <c r="FH89" s="4"/>
      <c r="FI89" s="4"/>
      <c r="FJ89" s="4"/>
      <c r="FK89" s="4"/>
      <c r="FL89" s="4"/>
      <c r="FM89" s="4"/>
      <c r="FN89" s="4"/>
      <c r="FO89" s="4"/>
      <c r="FP89" s="4"/>
      <c r="FQ89" s="4"/>
      <c r="FR89" s="4"/>
      <c r="FS89" s="4"/>
      <c r="FT89" s="4"/>
      <c r="FU89" s="4"/>
      <c r="FV89" s="4"/>
      <c r="FW89" s="4"/>
      <c r="FX89" s="4"/>
      <c r="FY89" s="4"/>
      <c r="FZ89" s="4"/>
      <c r="GA89" s="4"/>
      <c r="GB89" s="4"/>
      <c r="GC89" s="4"/>
      <c r="GD89" s="4"/>
      <c r="GE89" s="4"/>
      <c r="GF89" s="4"/>
      <c r="GG89" s="4"/>
      <c r="GH89" s="4"/>
      <c r="GI89" s="4"/>
      <c r="GJ89" s="4"/>
      <c r="GK89" s="4"/>
    </row>
    <row r="90" spans="1:193" x14ac:dyDescent="0.2">
      <c r="A90" s="26" t="s">
        <v>37</v>
      </c>
      <c r="B90" s="27" t="s">
        <v>14</v>
      </c>
      <c r="C90" s="13">
        <f>D90+E90+F90+G90+H90+I90+J90</f>
        <v>204</v>
      </c>
      <c r="D90" s="42">
        <v>2</v>
      </c>
      <c r="E90" s="42">
        <v>15</v>
      </c>
      <c r="F90" s="42">
        <v>51</v>
      </c>
      <c r="G90" s="42">
        <v>82</v>
      </c>
      <c r="H90" s="42">
        <v>42</v>
      </c>
      <c r="I90" s="42">
        <v>12</v>
      </c>
      <c r="J90" s="62">
        <v>0</v>
      </c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  <c r="DE90" s="4"/>
      <c r="DF90" s="4"/>
      <c r="DG90" s="4"/>
      <c r="DH90" s="4"/>
      <c r="DI90" s="4"/>
      <c r="DJ90" s="4"/>
      <c r="DK90" s="4"/>
      <c r="DL90" s="4"/>
      <c r="DM90" s="4"/>
      <c r="DN90" s="4"/>
      <c r="DO90" s="4"/>
      <c r="DP90" s="4"/>
      <c r="DQ90" s="4"/>
      <c r="DR90" s="4"/>
      <c r="DS90" s="4"/>
      <c r="DT90" s="4"/>
      <c r="DU90" s="4"/>
      <c r="DV90" s="4"/>
      <c r="DW90" s="4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  <c r="FR90" s="4"/>
      <c r="FS90" s="4"/>
      <c r="FT90" s="4"/>
      <c r="FU90" s="4"/>
      <c r="FV90" s="4"/>
      <c r="FW90" s="4"/>
      <c r="FX90" s="4"/>
      <c r="FY90" s="4"/>
      <c r="FZ90" s="4"/>
      <c r="GA90" s="4"/>
      <c r="GB90" s="4"/>
      <c r="GC90" s="4"/>
      <c r="GD90" s="4"/>
      <c r="GE90" s="4"/>
      <c r="GF90" s="4"/>
      <c r="GG90" s="4"/>
      <c r="GH90" s="4"/>
      <c r="GI90" s="4"/>
      <c r="GJ90" s="4"/>
      <c r="GK90" s="4"/>
    </row>
    <row r="91" spans="1:193" x14ac:dyDescent="0.25">
      <c r="A91" s="11"/>
      <c r="B91" s="12" t="s">
        <v>15</v>
      </c>
      <c r="C91" s="17">
        <f>SUM(D91:J91)</f>
        <v>5925</v>
      </c>
      <c r="D91" s="31">
        <v>672</v>
      </c>
      <c r="E91" s="31">
        <v>896</v>
      </c>
      <c r="F91" s="31">
        <v>703</v>
      </c>
      <c r="G91" s="31">
        <v>773</v>
      </c>
      <c r="H91" s="31">
        <v>887</v>
      </c>
      <c r="I91" s="31">
        <v>1014</v>
      </c>
      <c r="J91" s="32">
        <v>980</v>
      </c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E91" s="4"/>
      <c r="DF91" s="4"/>
      <c r="DG91" s="4"/>
      <c r="DH91" s="4"/>
      <c r="DI91" s="4"/>
      <c r="DJ91" s="4"/>
      <c r="DK91" s="4"/>
      <c r="DL91" s="4"/>
      <c r="DM91" s="4"/>
      <c r="DN91" s="4"/>
      <c r="DO91" s="4"/>
      <c r="DP91" s="4"/>
      <c r="DQ91" s="4"/>
      <c r="DR91" s="4"/>
      <c r="DS91" s="4"/>
      <c r="DT91" s="4"/>
      <c r="DU91" s="4"/>
      <c r="DV91" s="4"/>
      <c r="DW91" s="4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</row>
    <row r="92" spans="1:193" x14ac:dyDescent="0.2">
      <c r="A92" s="11"/>
      <c r="B92" s="12"/>
      <c r="C92" s="33"/>
      <c r="D92" s="34">
        <f t="shared" ref="D92:J92" si="42">ROUND(D90/D91,5)</f>
        <v>2.98E-3</v>
      </c>
      <c r="E92" s="34">
        <f t="shared" si="42"/>
        <v>1.6740000000000001E-2</v>
      </c>
      <c r="F92" s="34">
        <f t="shared" si="42"/>
        <v>7.2550000000000003E-2</v>
      </c>
      <c r="G92" s="34">
        <f t="shared" si="42"/>
        <v>0.10607999999999999</v>
      </c>
      <c r="H92" s="34">
        <f t="shared" si="42"/>
        <v>4.7350000000000003E-2</v>
      </c>
      <c r="I92" s="34">
        <f t="shared" si="42"/>
        <v>1.183E-2</v>
      </c>
      <c r="J92" s="35">
        <f t="shared" si="42"/>
        <v>0</v>
      </c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  <c r="DE92" s="4"/>
      <c r="DF92" s="4"/>
      <c r="DG92" s="4"/>
      <c r="DH92" s="4"/>
      <c r="DI92" s="4"/>
      <c r="DJ92" s="4"/>
      <c r="DK92" s="4"/>
      <c r="DL92" s="4"/>
      <c r="DM92" s="4"/>
      <c r="DN92" s="4"/>
      <c r="DO92" s="4"/>
      <c r="DP92" s="4"/>
      <c r="DQ92" s="4"/>
      <c r="DR92" s="4"/>
      <c r="DS92" s="4"/>
      <c r="DT92" s="4"/>
      <c r="DU92" s="4"/>
      <c r="DV92" s="4"/>
      <c r="DW92" s="4"/>
      <c r="DX92" s="4"/>
      <c r="DY92" s="4"/>
      <c r="DZ92" s="4"/>
      <c r="EA92" s="4"/>
      <c r="EB92" s="4"/>
      <c r="EC92" s="4"/>
      <c r="ED92" s="4"/>
      <c r="EE92" s="4"/>
      <c r="EF92" s="4"/>
      <c r="EG92" s="4"/>
      <c r="EH92" s="4"/>
      <c r="EI92" s="4"/>
      <c r="EJ92" s="4"/>
      <c r="EK92" s="4"/>
      <c r="EL92" s="4"/>
      <c r="EM92" s="4"/>
      <c r="EN92" s="4"/>
      <c r="EO92" s="4"/>
      <c r="EP92" s="4"/>
      <c r="EQ92" s="4"/>
      <c r="ER92" s="4"/>
      <c r="ES92" s="4"/>
      <c r="ET92" s="4"/>
      <c r="EU92" s="4"/>
      <c r="EV92" s="4"/>
      <c r="EW92" s="4"/>
      <c r="EX92" s="4"/>
      <c r="EY92" s="4"/>
      <c r="EZ92" s="4"/>
      <c r="FA92" s="4"/>
      <c r="FB92" s="4"/>
      <c r="FC92" s="4"/>
      <c r="FD92" s="4"/>
      <c r="FE92" s="4"/>
      <c r="FF92" s="4"/>
      <c r="FG92" s="4"/>
      <c r="FH92" s="4"/>
      <c r="FI92" s="4"/>
      <c r="FJ92" s="4"/>
      <c r="FK92" s="4"/>
      <c r="FL92" s="4"/>
      <c r="FM92" s="4"/>
      <c r="FN92" s="4"/>
      <c r="FO92" s="4"/>
      <c r="FP92" s="4"/>
      <c r="FQ92" s="4"/>
      <c r="FR92" s="4"/>
      <c r="FS92" s="4"/>
      <c r="FT92" s="4"/>
      <c r="FU92" s="4"/>
      <c r="FV92" s="4"/>
      <c r="FW92" s="4"/>
      <c r="FX92" s="4"/>
      <c r="FY92" s="4"/>
      <c r="FZ92" s="4"/>
      <c r="GA92" s="4"/>
      <c r="GB92" s="4"/>
      <c r="GC92" s="4"/>
      <c r="GD92" s="4"/>
      <c r="GE92" s="4"/>
      <c r="GF92" s="4"/>
      <c r="GG92" s="4"/>
      <c r="GH92" s="4"/>
      <c r="GI92" s="4"/>
      <c r="GJ92" s="4"/>
      <c r="GK92" s="4"/>
    </row>
    <row r="93" spans="1:193" x14ac:dyDescent="0.2">
      <c r="A93" s="63"/>
      <c r="B93" s="37" t="s">
        <v>16</v>
      </c>
      <c r="C93" s="38">
        <f>SUM(D93+E93+F93+G93+H93+I93+J93)</f>
        <v>1.28765</v>
      </c>
      <c r="D93" s="40">
        <f t="shared" ref="D93:J93" si="43">ROUND(D92*5,5)</f>
        <v>1.49E-2</v>
      </c>
      <c r="E93" s="40">
        <f t="shared" si="43"/>
        <v>8.3699999999999997E-2</v>
      </c>
      <c r="F93" s="40">
        <f t="shared" si="43"/>
        <v>0.36275000000000002</v>
      </c>
      <c r="G93" s="40">
        <f t="shared" si="43"/>
        <v>0.53039999999999998</v>
      </c>
      <c r="H93" s="40">
        <f t="shared" si="43"/>
        <v>0.23674999999999999</v>
      </c>
      <c r="I93" s="40">
        <f t="shared" si="43"/>
        <v>5.9150000000000001E-2</v>
      </c>
      <c r="J93" s="41">
        <f t="shared" si="43"/>
        <v>0</v>
      </c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/>
      <c r="DE93" s="4"/>
      <c r="DF93" s="4"/>
      <c r="DG93" s="4"/>
      <c r="DH93" s="4"/>
      <c r="DI93" s="4"/>
      <c r="DJ93" s="4"/>
      <c r="DK93" s="4"/>
      <c r="DL93" s="4"/>
      <c r="DM93" s="4"/>
      <c r="DN93" s="4"/>
      <c r="DO93" s="4"/>
      <c r="DP93" s="4"/>
      <c r="DQ93" s="4"/>
      <c r="DR93" s="4"/>
      <c r="DS93" s="4"/>
      <c r="DT93" s="4"/>
      <c r="DU93" s="4"/>
      <c r="DV93" s="4"/>
      <c r="DW93" s="4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/>
      <c r="FR93" s="4"/>
      <c r="FS93" s="4"/>
      <c r="FT93" s="4"/>
      <c r="FU93" s="4"/>
      <c r="FV93" s="4"/>
      <c r="FW93" s="4"/>
      <c r="FX93" s="4"/>
      <c r="FY93" s="4"/>
      <c r="FZ93" s="4"/>
      <c r="GA93" s="4"/>
      <c r="GB93" s="4"/>
      <c r="GC93" s="4"/>
      <c r="GD93" s="4"/>
      <c r="GE93" s="4"/>
      <c r="GF93" s="4"/>
      <c r="GG93" s="4"/>
      <c r="GH93" s="4"/>
      <c r="GI93" s="4"/>
      <c r="GJ93" s="4"/>
      <c r="GK93" s="4"/>
    </row>
    <row r="94" spans="1:193" x14ac:dyDescent="0.2">
      <c r="A94" s="26" t="s">
        <v>38</v>
      </c>
      <c r="B94" s="27" t="s">
        <v>14</v>
      </c>
      <c r="C94" s="13">
        <f>D94+E94+F94+G94+H94+I94+J94</f>
        <v>824</v>
      </c>
      <c r="D94" s="43">
        <v>7</v>
      </c>
      <c r="E94" s="43">
        <v>73</v>
      </c>
      <c r="F94" s="43">
        <v>212</v>
      </c>
      <c r="G94" s="43">
        <v>295</v>
      </c>
      <c r="H94" s="43">
        <v>190</v>
      </c>
      <c r="I94" s="43">
        <v>47</v>
      </c>
      <c r="J94" s="44">
        <v>0</v>
      </c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D94" s="4"/>
      <c r="DE94" s="4"/>
      <c r="DF94" s="4"/>
      <c r="DG94" s="4"/>
      <c r="DH94" s="4"/>
      <c r="DI94" s="4"/>
      <c r="DJ94" s="4"/>
      <c r="DK94" s="4"/>
      <c r="DL94" s="4"/>
      <c r="DM94" s="4"/>
      <c r="DN94" s="4"/>
      <c r="DO94" s="4"/>
      <c r="DP94" s="4"/>
      <c r="DQ94" s="4"/>
      <c r="DR94" s="4"/>
      <c r="DS94" s="4"/>
      <c r="DT94" s="4"/>
      <c r="DU94" s="4"/>
      <c r="DV94" s="4"/>
      <c r="DW94" s="4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/>
      <c r="FR94" s="4"/>
      <c r="FS94" s="4"/>
      <c r="FT94" s="4"/>
      <c r="FU94" s="4"/>
      <c r="FV94" s="4"/>
      <c r="FW94" s="4"/>
      <c r="FX94" s="4"/>
      <c r="FY94" s="4"/>
      <c r="FZ94" s="4"/>
      <c r="GA94" s="4"/>
      <c r="GB94" s="4"/>
      <c r="GC94" s="4"/>
      <c r="GD94" s="4"/>
      <c r="GE94" s="4"/>
      <c r="GF94" s="4"/>
      <c r="GG94" s="4"/>
      <c r="GH94" s="4"/>
      <c r="GI94" s="4"/>
      <c r="GJ94" s="4"/>
      <c r="GK94" s="4"/>
    </row>
    <row r="95" spans="1:193" x14ac:dyDescent="0.25">
      <c r="A95" s="11"/>
      <c r="B95" s="12" t="s">
        <v>15</v>
      </c>
      <c r="C95" s="17">
        <f>SUM(D95:J95)</f>
        <v>22688</v>
      </c>
      <c r="D95" s="31">
        <v>2490</v>
      </c>
      <c r="E95" s="31">
        <v>2569</v>
      </c>
      <c r="F95" s="31">
        <v>2727</v>
      </c>
      <c r="G95" s="31">
        <v>3132</v>
      </c>
      <c r="H95" s="31">
        <v>3619</v>
      </c>
      <c r="I95" s="31">
        <v>4345</v>
      </c>
      <c r="J95" s="32">
        <v>3806</v>
      </c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/>
      <c r="DE95" s="4"/>
      <c r="DF95" s="4"/>
      <c r="DG95" s="4"/>
      <c r="DH95" s="4"/>
      <c r="DI95" s="4"/>
      <c r="DJ95" s="4"/>
      <c r="DK95" s="4"/>
      <c r="DL95" s="4"/>
      <c r="DM95" s="4"/>
      <c r="DN95" s="4"/>
      <c r="DO95" s="4"/>
      <c r="DP95" s="4"/>
      <c r="DQ95" s="4"/>
      <c r="DR95" s="4"/>
      <c r="DS95" s="4"/>
      <c r="DT95" s="4"/>
      <c r="DU95" s="4"/>
      <c r="DV95" s="4"/>
      <c r="DW95" s="4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/>
      <c r="FR95" s="4"/>
      <c r="FS95" s="4"/>
      <c r="FT95" s="4"/>
      <c r="FU95" s="4"/>
      <c r="FV95" s="4"/>
      <c r="FW95" s="4"/>
      <c r="FX95" s="4"/>
      <c r="FY95" s="4"/>
      <c r="FZ95" s="4"/>
      <c r="GA95" s="4"/>
      <c r="GB95" s="4"/>
      <c r="GC95" s="4"/>
      <c r="GD95" s="4"/>
      <c r="GE95" s="4"/>
      <c r="GF95" s="4"/>
      <c r="GG95" s="4"/>
      <c r="GH95" s="4"/>
      <c r="GI95" s="4"/>
      <c r="GJ95" s="4"/>
      <c r="GK95" s="4"/>
    </row>
    <row r="96" spans="1:193" x14ac:dyDescent="0.2">
      <c r="A96" s="11"/>
      <c r="B96" s="12"/>
      <c r="C96" s="33" t="s">
        <v>4</v>
      </c>
      <c r="D96" s="34">
        <f t="shared" ref="D96:J96" si="44">ROUND(D94/D95,5)</f>
        <v>2.81E-3</v>
      </c>
      <c r="E96" s="34">
        <f t="shared" si="44"/>
        <v>2.8420000000000001E-2</v>
      </c>
      <c r="F96" s="34">
        <f t="shared" si="44"/>
        <v>7.7740000000000004E-2</v>
      </c>
      <c r="G96" s="34">
        <f t="shared" si="44"/>
        <v>9.4189999999999996E-2</v>
      </c>
      <c r="H96" s="34">
        <f t="shared" si="44"/>
        <v>5.2499999999999998E-2</v>
      </c>
      <c r="I96" s="34">
        <f t="shared" si="44"/>
        <v>1.082E-2</v>
      </c>
      <c r="J96" s="35">
        <f t="shared" si="44"/>
        <v>0</v>
      </c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  <c r="DD96" s="4"/>
      <c r="DE96" s="4"/>
      <c r="DF96" s="4"/>
      <c r="DG96" s="4"/>
      <c r="DH96" s="4"/>
      <c r="DI96" s="4"/>
      <c r="DJ96" s="4"/>
      <c r="DK96" s="4"/>
      <c r="DL96" s="4"/>
      <c r="DM96" s="4"/>
      <c r="DN96" s="4"/>
      <c r="DO96" s="4"/>
      <c r="DP96" s="4"/>
      <c r="DQ96" s="4"/>
      <c r="DR96" s="4"/>
      <c r="DS96" s="4"/>
      <c r="DT96" s="4"/>
      <c r="DU96" s="4"/>
      <c r="DV96" s="4"/>
      <c r="DW96" s="4"/>
      <c r="DX96" s="4"/>
      <c r="DY96" s="4"/>
      <c r="DZ96" s="4"/>
      <c r="EA96" s="4"/>
      <c r="EB96" s="4"/>
      <c r="EC96" s="4"/>
      <c r="ED96" s="4"/>
      <c r="EE96" s="4"/>
      <c r="EF96" s="4"/>
      <c r="EG96" s="4"/>
      <c r="EH96" s="4"/>
      <c r="EI96" s="4"/>
      <c r="EJ96" s="4"/>
      <c r="EK96" s="4"/>
      <c r="EL96" s="4"/>
      <c r="EM96" s="4"/>
      <c r="EN96" s="4"/>
      <c r="EO96" s="4"/>
      <c r="EP96" s="4"/>
      <c r="EQ96" s="4"/>
      <c r="ER96" s="4"/>
      <c r="ES96" s="4"/>
      <c r="ET96" s="4"/>
      <c r="EU96" s="4"/>
      <c r="EV96" s="4"/>
      <c r="EW96" s="4"/>
      <c r="EX96" s="4"/>
      <c r="EY96" s="4"/>
      <c r="EZ96" s="4"/>
      <c r="FA96" s="4"/>
      <c r="FB96" s="4"/>
      <c r="FC96" s="4"/>
      <c r="FD96" s="4"/>
      <c r="FE96" s="4"/>
      <c r="FF96" s="4"/>
      <c r="FG96" s="4"/>
      <c r="FH96" s="4"/>
      <c r="FI96" s="4"/>
      <c r="FJ96" s="4"/>
      <c r="FK96" s="4"/>
      <c r="FL96" s="4"/>
      <c r="FM96" s="4"/>
      <c r="FN96" s="4"/>
      <c r="FO96" s="4"/>
      <c r="FP96" s="4"/>
      <c r="FQ96" s="4"/>
      <c r="FR96" s="4"/>
      <c r="FS96" s="4"/>
      <c r="FT96" s="4"/>
      <c r="FU96" s="4"/>
      <c r="FV96" s="4"/>
      <c r="FW96" s="4"/>
      <c r="FX96" s="4"/>
      <c r="FY96" s="4"/>
      <c r="FZ96" s="4"/>
      <c r="GA96" s="4"/>
      <c r="GB96" s="4"/>
      <c r="GC96" s="4"/>
      <c r="GD96" s="4"/>
      <c r="GE96" s="4"/>
      <c r="GF96" s="4"/>
      <c r="GG96" s="4"/>
      <c r="GH96" s="4"/>
      <c r="GI96" s="4"/>
      <c r="GJ96" s="4"/>
      <c r="GK96" s="4"/>
    </row>
    <row r="97" spans="1:193" x14ac:dyDescent="0.2">
      <c r="A97" s="63"/>
      <c r="B97" s="37" t="s">
        <v>16</v>
      </c>
      <c r="C97" s="38">
        <f>SUM(D97+E97+F97+G97+H97+I97+J97)</f>
        <v>1.3324</v>
      </c>
      <c r="D97" s="40">
        <f t="shared" ref="D97:J97" si="45">ROUND(D96*5,5)</f>
        <v>1.405E-2</v>
      </c>
      <c r="E97" s="40">
        <f t="shared" si="45"/>
        <v>0.1421</v>
      </c>
      <c r="F97" s="40">
        <f t="shared" si="45"/>
        <v>0.38869999999999999</v>
      </c>
      <c r="G97" s="40">
        <f t="shared" si="45"/>
        <v>0.47094999999999998</v>
      </c>
      <c r="H97" s="40">
        <f t="shared" si="45"/>
        <v>0.26250000000000001</v>
      </c>
      <c r="I97" s="40">
        <f t="shared" si="45"/>
        <v>5.4100000000000002E-2</v>
      </c>
      <c r="J97" s="41">
        <f t="shared" si="45"/>
        <v>0</v>
      </c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  <c r="DD97" s="4"/>
      <c r="DE97" s="4"/>
      <c r="DF97" s="4"/>
      <c r="DG97" s="4"/>
      <c r="DH97" s="4"/>
      <c r="DI97" s="4"/>
      <c r="DJ97" s="4"/>
      <c r="DK97" s="4"/>
      <c r="DL97" s="4"/>
      <c r="DM97" s="4"/>
      <c r="DN97" s="4"/>
      <c r="DO97" s="4"/>
      <c r="DP97" s="4"/>
      <c r="DQ97" s="4"/>
      <c r="DR97" s="4"/>
      <c r="DS97" s="4"/>
      <c r="DT97" s="4"/>
      <c r="DU97" s="4"/>
      <c r="DV97" s="4"/>
      <c r="DW97" s="4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  <c r="FR97" s="4"/>
      <c r="FS97" s="4"/>
      <c r="FT97" s="4"/>
      <c r="FU97" s="4"/>
      <c r="FV97" s="4"/>
      <c r="FW97" s="4"/>
      <c r="FX97" s="4"/>
      <c r="FY97" s="4"/>
      <c r="FZ97" s="4"/>
      <c r="GA97" s="4"/>
      <c r="GB97" s="4"/>
      <c r="GC97" s="4"/>
      <c r="GD97" s="4"/>
      <c r="GE97" s="4"/>
      <c r="GF97" s="4"/>
      <c r="GG97" s="4"/>
      <c r="GH97" s="4"/>
      <c r="GI97" s="4"/>
      <c r="GJ97" s="4"/>
      <c r="GK97" s="4"/>
    </row>
    <row r="98" spans="1:193" x14ac:dyDescent="0.2">
      <c r="A98" s="26" t="s">
        <v>39</v>
      </c>
      <c r="B98" s="27" t="s">
        <v>14</v>
      </c>
      <c r="C98" s="13">
        <f>D98+E98+F98+G98+H98+I98+J98</f>
        <v>647</v>
      </c>
      <c r="D98" s="43">
        <v>11</v>
      </c>
      <c r="E98" s="43">
        <v>98</v>
      </c>
      <c r="F98" s="43">
        <v>199</v>
      </c>
      <c r="G98" s="43">
        <v>195</v>
      </c>
      <c r="H98" s="43">
        <v>114</v>
      </c>
      <c r="I98" s="43">
        <v>30</v>
      </c>
      <c r="J98" s="44">
        <v>0</v>
      </c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  <c r="DD98" s="4"/>
      <c r="DE98" s="4"/>
      <c r="DF98" s="4"/>
      <c r="DG98" s="4"/>
      <c r="DH98" s="4"/>
      <c r="DI98" s="4"/>
      <c r="DJ98" s="4"/>
      <c r="DK98" s="4"/>
      <c r="DL98" s="4"/>
      <c r="DM98" s="4"/>
      <c r="DN98" s="4"/>
      <c r="DO98" s="4"/>
      <c r="DP98" s="4"/>
      <c r="DQ98" s="4"/>
      <c r="DR98" s="4"/>
      <c r="DS98" s="4"/>
      <c r="DT98" s="4"/>
      <c r="DU98" s="4"/>
      <c r="DV98" s="4"/>
      <c r="DW98" s="4"/>
      <c r="DX98" s="4"/>
      <c r="DY98" s="4"/>
      <c r="DZ98" s="4"/>
      <c r="EA98" s="4"/>
      <c r="EB98" s="4"/>
      <c r="EC98" s="4"/>
      <c r="ED98" s="4"/>
      <c r="EE98" s="4"/>
      <c r="EF98" s="4"/>
      <c r="EG98" s="4"/>
      <c r="EH98" s="4"/>
      <c r="EI98" s="4"/>
      <c r="EJ98" s="4"/>
      <c r="EK98" s="4"/>
      <c r="EL98" s="4"/>
      <c r="EM98" s="4"/>
      <c r="EN98" s="4"/>
      <c r="EO98" s="4"/>
      <c r="EP98" s="4"/>
      <c r="EQ98" s="4"/>
      <c r="ER98" s="4"/>
      <c r="ES98" s="4"/>
      <c r="ET98" s="4"/>
      <c r="EU98" s="4"/>
      <c r="EV98" s="4"/>
      <c r="EW98" s="4"/>
      <c r="EX98" s="4"/>
      <c r="EY98" s="4"/>
      <c r="EZ98" s="4"/>
      <c r="FA98" s="4"/>
      <c r="FB98" s="4"/>
      <c r="FC98" s="4"/>
      <c r="FD98" s="4"/>
      <c r="FE98" s="4"/>
      <c r="FF98" s="4"/>
      <c r="FG98" s="4"/>
      <c r="FH98" s="4"/>
      <c r="FI98" s="4"/>
      <c r="FJ98" s="4"/>
      <c r="FK98" s="4"/>
      <c r="FL98" s="4"/>
      <c r="FM98" s="4"/>
      <c r="FN98" s="4"/>
      <c r="FO98" s="4"/>
      <c r="FP98" s="4"/>
      <c r="FQ98" s="4"/>
      <c r="FR98" s="4"/>
      <c r="FS98" s="4"/>
      <c r="FT98" s="4"/>
      <c r="FU98" s="4"/>
      <c r="FV98" s="4"/>
      <c r="FW98" s="4"/>
      <c r="FX98" s="4"/>
      <c r="FY98" s="4"/>
      <c r="FZ98" s="4"/>
      <c r="GA98" s="4"/>
      <c r="GB98" s="4"/>
      <c r="GC98" s="4"/>
      <c r="GD98" s="4"/>
      <c r="GE98" s="4"/>
      <c r="GF98" s="4"/>
      <c r="GG98" s="4"/>
      <c r="GH98" s="4"/>
      <c r="GI98" s="4"/>
      <c r="GJ98" s="4"/>
      <c r="GK98" s="4"/>
    </row>
    <row r="99" spans="1:193" x14ac:dyDescent="0.25">
      <c r="A99" s="11"/>
      <c r="B99" s="12" t="s">
        <v>15</v>
      </c>
      <c r="C99" s="17">
        <f>SUM(D99:J99)</f>
        <v>15778</v>
      </c>
      <c r="D99" s="31">
        <v>1935</v>
      </c>
      <c r="E99" s="31">
        <v>1970</v>
      </c>
      <c r="F99" s="31">
        <v>2021</v>
      </c>
      <c r="G99" s="31">
        <v>2107</v>
      </c>
      <c r="H99" s="31">
        <v>2239</v>
      </c>
      <c r="I99" s="31">
        <v>2830</v>
      </c>
      <c r="J99" s="32">
        <v>2676</v>
      </c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/>
      <c r="DE99" s="4"/>
      <c r="DF99" s="4"/>
      <c r="DG99" s="4"/>
      <c r="DH99" s="4"/>
      <c r="DI99" s="4"/>
      <c r="DJ99" s="4"/>
      <c r="DK99" s="4"/>
      <c r="DL99" s="4"/>
      <c r="DM99" s="4"/>
      <c r="DN99" s="4"/>
      <c r="DO99" s="4"/>
      <c r="DP99" s="4"/>
      <c r="DQ99" s="4"/>
      <c r="DR99" s="4"/>
      <c r="DS99" s="4"/>
      <c r="DT99" s="4"/>
      <c r="DU99" s="4"/>
      <c r="DV99" s="4"/>
      <c r="DW99" s="4"/>
      <c r="DX99" s="4"/>
      <c r="DY99" s="4"/>
      <c r="DZ99" s="4"/>
      <c r="EA99" s="4"/>
      <c r="EB99" s="4"/>
      <c r="EC99" s="4"/>
      <c r="ED99" s="4"/>
      <c r="EE99" s="4"/>
      <c r="EF99" s="4"/>
      <c r="EG99" s="4"/>
      <c r="EH99" s="4"/>
      <c r="EI99" s="4"/>
      <c r="EJ99" s="4"/>
      <c r="EK99" s="4"/>
      <c r="EL99" s="4"/>
      <c r="EM99" s="4"/>
      <c r="EN99" s="4"/>
      <c r="EO99" s="4"/>
      <c r="EP99" s="4"/>
      <c r="EQ99" s="4"/>
      <c r="ER99" s="4"/>
      <c r="ES99" s="4"/>
      <c r="ET99" s="4"/>
      <c r="EU99" s="4"/>
      <c r="EV99" s="4"/>
      <c r="EW99" s="4"/>
      <c r="EX99" s="4"/>
      <c r="EY99" s="4"/>
      <c r="EZ99" s="4"/>
      <c r="FA99" s="4"/>
      <c r="FB99" s="4"/>
      <c r="FC99" s="4"/>
      <c r="FD99" s="4"/>
      <c r="FE99" s="4"/>
      <c r="FF99" s="4"/>
      <c r="FG99" s="4"/>
      <c r="FH99" s="4"/>
      <c r="FI99" s="4"/>
      <c r="FJ99" s="4"/>
      <c r="FK99" s="4"/>
      <c r="FL99" s="4"/>
      <c r="FM99" s="4"/>
      <c r="FN99" s="4"/>
      <c r="FO99" s="4"/>
      <c r="FP99" s="4"/>
      <c r="FQ99" s="4"/>
      <c r="FR99" s="4"/>
      <c r="FS99" s="4"/>
      <c r="FT99" s="4"/>
      <c r="FU99" s="4"/>
      <c r="FV99" s="4"/>
      <c r="FW99" s="4"/>
      <c r="FX99" s="4"/>
      <c r="FY99" s="4"/>
      <c r="FZ99" s="4"/>
      <c r="GA99" s="4"/>
      <c r="GB99" s="4"/>
      <c r="GC99" s="4"/>
      <c r="GD99" s="4"/>
      <c r="GE99" s="4"/>
      <c r="GF99" s="4"/>
      <c r="GG99" s="4"/>
      <c r="GH99" s="4"/>
      <c r="GI99" s="4"/>
      <c r="GJ99" s="4"/>
      <c r="GK99" s="4"/>
    </row>
    <row r="100" spans="1:193" x14ac:dyDescent="0.2">
      <c r="A100" s="11"/>
      <c r="B100" s="12"/>
      <c r="C100" s="33"/>
      <c r="D100" s="34">
        <f t="shared" ref="D100:J100" si="46">ROUND(D98/D99,5)</f>
        <v>5.6800000000000002E-3</v>
      </c>
      <c r="E100" s="34">
        <f t="shared" si="46"/>
        <v>4.9750000000000003E-2</v>
      </c>
      <c r="F100" s="34">
        <f t="shared" si="46"/>
        <v>9.8470000000000002E-2</v>
      </c>
      <c r="G100" s="34">
        <f t="shared" si="46"/>
        <v>9.2549999999999993E-2</v>
      </c>
      <c r="H100" s="34">
        <f t="shared" si="46"/>
        <v>5.092E-2</v>
      </c>
      <c r="I100" s="34">
        <f t="shared" si="46"/>
        <v>1.06E-2</v>
      </c>
      <c r="J100" s="35">
        <f t="shared" si="46"/>
        <v>0</v>
      </c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  <c r="DD100" s="4"/>
      <c r="DE100" s="4"/>
      <c r="DF100" s="4"/>
      <c r="DG100" s="4"/>
      <c r="DH100" s="4"/>
      <c r="DI100" s="4"/>
      <c r="DJ100" s="4"/>
      <c r="DK100" s="4"/>
      <c r="DL100" s="4"/>
      <c r="DM100" s="4"/>
      <c r="DN100" s="4"/>
      <c r="DO100" s="4"/>
      <c r="DP100" s="4"/>
      <c r="DQ100" s="4"/>
      <c r="DR100" s="4"/>
      <c r="DS100" s="4"/>
      <c r="DT100" s="4"/>
      <c r="DU100" s="4"/>
      <c r="DV100" s="4"/>
      <c r="DW100" s="4"/>
      <c r="DX100" s="4"/>
      <c r="DY100" s="4"/>
      <c r="DZ100" s="4"/>
      <c r="EA100" s="4"/>
      <c r="EB100" s="4"/>
      <c r="EC100" s="4"/>
      <c r="ED100" s="4"/>
      <c r="EE100" s="4"/>
      <c r="EF100" s="4"/>
      <c r="EG100" s="4"/>
      <c r="EH100" s="4"/>
      <c r="EI100" s="4"/>
      <c r="EJ100" s="4"/>
      <c r="EK100" s="4"/>
      <c r="EL100" s="4"/>
      <c r="EM100" s="4"/>
      <c r="EN100" s="4"/>
      <c r="EO100" s="4"/>
      <c r="EP100" s="4"/>
      <c r="EQ100" s="4"/>
      <c r="ER100" s="4"/>
      <c r="ES100" s="4"/>
      <c r="ET100" s="4"/>
      <c r="EU100" s="4"/>
      <c r="EV100" s="4"/>
      <c r="EW100" s="4"/>
      <c r="EX100" s="4"/>
      <c r="EY100" s="4"/>
      <c r="EZ100" s="4"/>
      <c r="FA100" s="4"/>
      <c r="FB100" s="4"/>
      <c r="FC100" s="4"/>
      <c r="FD100" s="4"/>
      <c r="FE100" s="4"/>
      <c r="FF100" s="4"/>
      <c r="FG100" s="4"/>
      <c r="FH100" s="4"/>
      <c r="FI100" s="4"/>
      <c r="FJ100" s="4"/>
      <c r="FK100" s="4"/>
      <c r="FL100" s="4"/>
      <c r="FM100" s="4"/>
      <c r="FN100" s="4"/>
      <c r="FO100" s="4"/>
      <c r="FP100" s="4"/>
      <c r="FQ100" s="4"/>
      <c r="FR100" s="4"/>
      <c r="FS100" s="4"/>
      <c r="FT100" s="4"/>
      <c r="FU100" s="4"/>
      <c r="FV100" s="4"/>
      <c r="FW100" s="4"/>
      <c r="FX100" s="4"/>
      <c r="FY100" s="4"/>
      <c r="FZ100" s="4"/>
      <c r="GA100" s="4"/>
      <c r="GB100" s="4"/>
      <c r="GC100" s="4"/>
      <c r="GD100" s="4"/>
      <c r="GE100" s="4"/>
      <c r="GF100" s="4"/>
      <c r="GG100" s="4"/>
      <c r="GH100" s="4"/>
      <c r="GI100" s="4"/>
      <c r="GJ100" s="4"/>
      <c r="GK100" s="4"/>
    </row>
    <row r="101" spans="1:193" x14ac:dyDescent="0.2">
      <c r="A101" s="63"/>
      <c r="B101" s="37" t="s">
        <v>16</v>
      </c>
      <c r="C101" s="38">
        <f>SUM(D101+E101+F101+G101+H101+I101+J101)</f>
        <v>1.5398499999999999</v>
      </c>
      <c r="D101" s="40">
        <f t="shared" ref="D101:J101" si="47">ROUND(D100*5,5)</f>
        <v>2.8400000000000002E-2</v>
      </c>
      <c r="E101" s="40">
        <f t="shared" si="47"/>
        <v>0.24875</v>
      </c>
      <c r="F101" s="40">
        <f t="shared" si="47"/>
        <v>0.49235000000000001</v>
      </c>
      <c r="G101" s="40">
        <f t="shared" si="47"/>
        <v>0.46274999999999999</v>
      </c>
      <c r="H101" s="40">
        <f t="shared" si="47"/>
        <v>0.25459999999999999</v>
      </c>
      <c r="I101" s="40">
        <f t="shared" si="47"/>
        <v>5.2999999999999999E-2</v>
      </c>
      <c r="J101" s="41">
        <f t="shared" si="47"/>
        <v>0</v>
      </c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  <c r="DD101" s="4"/>
      <c r="DE101" s="4"/>
      <c r="DF101" s="4"/>
      <c r="DG101" s="4"/>
      <c r="DH101" s="4"/>
      <c r="DI101" s="4"/>
      <c r="DJ101" s="4"/>
      <c r="DK101" s="4"/>
      <c r="DL101" s="4"/>
      <c r="DM101" s="4"/>
      <c r="DN101" s="4"/>
      <c r="DO101" s="4"/>
      <c r="DP101" s="4"/>
      <c r="DQ101" s="4"/>
      <c r="DR101" s="4"/>
      <c r="DS101" s="4"/>
      <c r="DT101" s="4"/>
      <c r="DU101" s="4"/>
      <c r="DV101" s="4"/>
      <c r="DW101" s="4"/>
      <c r="DX101" s="4"/>
      <c r="DY101" s="4"/>
      <c r="DZ101" s="4"/>
      <c r="EA101" s="4"/>
      <c r="EB101" s="4"/>
      <c r="EC101" s="4"/>
      <c r="ED101" s="4"/>
      <c r="EE101" s="4"/>
      <c r="EF101" s="4"/>
      <c r="EG101" s="4"/>
      <c r="EH101" s="4"/>
      <c r="EI101" s="4"/>
      <c r="EJ101" s="4"/>
      <c r="EK101" s="4"/>
      <c r="EL101" s="4"/>
      <c r="EM101" s="4"/>
      <c r="EN101" s="4"/>
      <c r="EO101" s="4"/>
      <c r="EP101" s="4"/>
      <c r="EQ101" s="4"/>
      <c r="ER101" s="4"/>
      <c r="ES101" s="4"/>
      <c r="ET101" s="4"/>
      <c r="EU101" s="4"/>
      <c r="EV101" s="4"/>
      <c r="EW101" s="4"/>
      <c r="EX101" s="4"/>
      <c r="EY101" s="4"/>
      <c r="EZ101" s="4"/>
      <c r="FA101" s="4"/>
      <c r="FB101" s="4"/>
      <c r="FC101" s="4"/>
      <c r="FD101" s="4"/>
      <c r="FE101" s="4"/>
      <c r="FF101" s="4"/>
      <c r="FG101" s="4"/>
      <c r="FH101" s="4"/>
      <c r="FI101" s="4"/>
      <c r="FJ101" s="4"/>
      <c r="FK101" s="4"/>
      <c r="FL101" s="4"/>
      <c r="FM101" s="4"/>
      <c r="FN101" s="4"/>
      <c r="FO101" s="4"/>
      <c r="FP101" s="4"/>
      <c r="FQ101" s="4"/>
      <c r="FR101" s="4"/>
      <c r="FS101" s="4"/>
      <c r="FT101" s="4"/>
      <c r="FU101" s="4"/>
      <c r="FV101" s="4"/>
      <c r="FW101" s="4"/>
      <c r="FX101" s="4"/>
      <c r="FY101" s="4"/>
      <c r="FZ101" s="4"/>
      <c r="GA101" s="4"/>
      <c r="GB101" s="4"/>
      <c r="GC101" s="4"/>
      <c r="GD101" s="4"/>
      <c r="GE101" s="4"/>
      <c r="GF101" s="4"/>
      <c r="GG101" s="4"/>
      <c r="GH101" s="4"/>
      <c r="GI101" s="4"/>
      <c r="GJ101" s="4"/>
      <c r="GK101" s="4"/>
    </row>
    <row r="102" spans="1:193" x14ac:dyDescent="0.2">
      <c r="A102" s="26" t="s">
        <v>40</v>
      </c>
      <c r="B102" s="27" t="s">
        <v>14</v>
      </c>
      <c r="C102" s="13">
        <f>D102+E102+F102+G102+H102+I102+J102</f>
        <v>205</v>
      </c>
      <c r="D102" s="43">
        <v>6</v>
      </c>
      <c r="E102" s="43">
        <v>29</v>
      </c>
      <c r="F102" s="43">
        <v>42</v>
      </c>
      <c r="G102" s="43">
        <v>74</v>
      </c>
      <c r="H102" s="43">
        <v>43</v>
      </c>
      <c r="I102" s="43">
        <v>11</v>
      </c>
      <c r="J102" s="44">
        <v>0</v>
      </c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  <c r="DA102" s="4"/>
      <c r="DB102" s="4"/>
      <c r="DC102" s="4"/>
      <c r="DD102" s="4"/>
      <c r="DE102" s="4"/>
      <c r="DF102" s="4"/>
      <c r="DG102" s="4"/>
      <c r="DH102" s="4"/>
      <c r="DI102" s="4"/>
      <c r="DJ102" s="4"/>
      <c r="DK102" s="4"/>
      <c r="DL102" s="4"/>
      <c r="DM102" s="4"/>
      <c r="DN102" s="4"/>
      <c r="DO102" s="4"/>
      <c r="DP102" s="4"/>
      <c r="DQ102" s="4"/>
      <c r="DR102" s="4"/>
      <c r="DS102" s="4"/>
      <c r="DT102" s="4"/>
      <c r="DU102" s="4"/>
      <c r="DV102" s="4"/>
      <c r="DW102" s="4"/>
      <c r="DX102" s="4"/>
      <c r="DY102" s="4"/>
      <c r="DZ102" s="4"/>
      <c r="EA102" s="4"/>
      <c r="EB102" s="4"/>
      <c r="EC102" s="4"/>
      <c r="ED102" s="4"/>
      <c r="EE102" s="4"/>
      <c r="EF102" s="4"/>
      <c r="EG102" s="4"/>
      <c r="EH102" s="4"/>
      <c r="EI102" s="4"/>
      <c r="EJ102" s="4"/>
      <c r="EK102" s="4"/>
      <c r="EL102" s="4"/>
      <c r="EM102" s="4"/>
      <c r="EN102" s="4"/>
      <c r="EO102" s="4"/>
      <c r="EP102" s="4"/>
      <c r="EQ102" s="4"/>
      <c r="ER102" s="4"/>
      <c r="ES102" s="4"/>
      <c r="ET102" s="4"/>
      <c r="EU102" s="4"/>
      <c r="EV102" s="4"/>
      <c r="EW102" s="4"/>
      <c r="EX102" s="4"/>
      <c r="EY102" s="4"/>
      <c r="EZ102" s="4"/>
      <c r="FA102" s="4"/>
      <c r="FB102" s="4"/>
      <c r="FC102" s="4"/>
      <c r="FD102" s="4"/>
      <c r="FE102" s="4"/>
      <c r="FF102" s="4"/>
      <c r="FG102" s="4"/>
      <c r="FH102" s="4"/>
      <c r="FI102" s="4"/>
      <c r="FJ102" s="4"/>
      <c r="FK102" s="4"/>
      <c r="FL102" s="4"/>
      <c r="FM102" s="4"/>
      <c r="FN102" s="4"/>
      <c r="FO102" s="4"/>
      <c r="FP102" s="4"/>
      <c r="FQ102" s="4"/>
      <c r="FR102" s="4"/>
      <c r="FS102" s="4"/>
      <c r="FT102" s="4"/>
      <c r="FU102" s="4"/>
      <c r="FV102" s="4"/>
      <c r="FW102" s="4"/>
      <c r="FX102" s="4"/>
      <c r="FY102" s="4"/>
      <c r="FZ102" s="4"/>
      <c r="GA102" s="4"/>
      <c r="GB102" s="4"/>
      <c r="GC102" s="4"/>
      <c r="GD102" s="4"/>
      <c r="GE102" s="4"/>
      <c r="GF102" s="4"/>
      <c r="GG102" s="4"/>
      <c r="GH102" s="4"/>
      <c r="GI102" s="4"/>
      <c r="GJ102" s="4"/>
      <c r="GK102" s="4"/>
    </row>
    <row r="103" spans="1:193" x14ac:dyDescent="0.25">
      <c r="A103" s="11"/>
      <c r="B103" s="12" t="s">
        <v>15</v>
      </c>
      <c r="C103" s="17">
        <f>SUM(D103:J103)</f>
        <v>7331</v>
      </c>
      <c r="D103" s="31">
        <v>971</v>
      </c>
      <c r="E103" s="31">
        <v>896</v>
      </c>
      <c r="F103" s="31">
        <v>840</v>
      </c>
      <c r="G103" s="31">
        <v>945</v>
      </c>
      <c r="H103" s="31">
        <v>1030</v>
      </c>
      <c r="I103" s="31">
        <v>1371</v>
      </c>
      <c r="J103" s="32">
        <v>1278</v>
      </c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  <c r="DD103" s="4"/>
      <c r="DE103" s="4"/>
      <c r="DF103" s="4"/>
      <c r="DG103" s="4"/>
      <c r="DH103" s="4"/>
      <c r="DI103" s="4"/>
      <c r="DJ103" s="4"/>
      <c r="DK103" s="4"/>
      <c r="DL103" s="4"/>
      <c r="DM103" s="4"/>
      <c r="DN103" s="4"/>
      <c r="DO103" s="4"/>
      <c r="DP103" s="4"/>
      <c r="DQ103" s="4"/>
      <c r="DR103" s="4"/>
      <c r="DS103" s="4"/>
      <c r="DT103" s="4"/>
      <c r="DU103" s="4"/>
      <c r="DV103" s="4"/>
      <c r="DW103" s="4"/>
      <c r="DX103" s="4"/>
      <c r="DY103" s="4"/>
      <c r="DZ103" s="4"/>
      <c r="EA103" s="4"/>
      <c r="EB103" s="4"/>
      <c r="EC103" s="4"/>
      <c r="ED103" s="4"/>
      <c r="EE103" s="4"/>
      <c r="EF103" s="4"/>
      <c r="EG103" s="4"/>
      <c r="EH103" s="4"/>
      <c r="EI103" s="4"/>
      <c r="EJ103" s="4"/>
      <c r="EK103" s="4"/>
      <c r="EL103" s="4"/>
      <c r="EM103" s="4"/>
      <c r="EN103" s="4"/>
      <c r="EO103" s="4"/>
      <c r="EP103" s="4"/>
      <c r="EQ103" s="4"/>
      <c r="ER103" s="4"/>
      <c r="ES103" s="4"/>
      <c r="ET103" s="4"/>
      <c r="EU103" s="4"/>
      <c r="EV103" s="4"/>
      <c r="EW103" s="4"/>
      <c r="EX103" s="4"/>
      <c r="EY103" s="4"/>
      <c r="EZ103" s="4"/>
      <c r="FA103" s="4"/>
      <c r="FB103" s="4"/>
      <c r="FC103" s="4"/>
      <c r="FD103" s="4"/>
      <c r="FE103" s="4"/>
      <c r="FF103" s="4"/>
      <c r="FG103" s="4"/>
      <c r="FH103" s="4"/>
      <c r="FI103" s="4"/>
      <c r="FJ103" s="4"/>
      <c r="FK103" s="4"/>
      <c r="FL103" s="4"/>
      <c r="FM103" s="4"/>
      <c r="FN103" s="4"/>
      <c r="FO103" s="4"/>
      <c r="FP103" s="4"/>
      <c r="FQ103" s="4"/>
      <c r="FR103" s="4"/>
      <c r="FS103" s="4"/>
      <c r="FT103" s="4"/>
      <c r="FU103" s="4"/>
      <c r="FV103" s="4"/>
      <c r="FW103" s="4"/>
      <c r="FX103" s="4"/>
      <c r="FY103" s="4"/>
      <c r="FZ103" s="4"/>
      <c r="GA103" s="4"/>
      <c r="GB103" s="4"/>
      <c r="GC103" s="4"/>
      <c r="GD103" s="4"/>
      <c r="GE103" s="4"/>
      <c r="GF103" s="4"/>
      <c r="GG103" s="4"/>
      <c r="GH103" s="4"/>
      <c r="GI103" s="4"/>
      <c r="GJ103" s="4"/>
      <c r="GK103" s="4"/>
    </row>
    <row r="104" spans="1:193" x14ac:dyDescent="0.2">
      <c r="A104" s="11"/>
      <c r="B104" s="12"/>
      <c r="C104" s="33" t="s">
        <v>4</v>
      </c>
      <c r="D104" s="34">
        <f t="shared" ref="D104:J104" si="48">ROUND(D102/D103,5)</f>
        <v>6.1799999999999997E-3</v>
      </c>
      <c r="E104" s="34">
        <f t="shared" si="48"/>
        <v>3.2370000000000003E-2</v>
      </c>
      <c r="F104" s="34">
        <f t="shared" si="48"/>
        <v>0.05</v>
      </c>
      <c r="G104" s="34">
        <f t="shared" si="48"/>
        <v>7.8310000000000005E-2</v>
      </c>
      <c r="H104" s="34">
        <f t="shared" si="48"/>
        <v>4.1750000000000002E-2</v>
      </c>
      <c r="I104" s="34">
        <f t="shared" si="48"/>
        <v>8.0199999999999994E-3</v>
      </c>
      <c r="J104" s="35">
        <f t="shared" si="48"/>
        <v>0</v>
      </c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  <c r="DD104" s="4"/>
      <c r="DE104" s="4"/>
      <c r="DF104" s="4"/>
      <c r="DG104" s="4"/>
      <c r="DH104" s="4"/>
      <c r="DI104" s="4"/>
      <c r="DJ104" s="4"/>
      <c r="DK104" s="4"/>
      <c r="DL104" s="4"/>
      <c r="DM104" s="4"/>
      <c r="DN104" s="4"/>
      <c r="DO104" s="4"/>
      <c r="DP104" s="4"/>
      <c r="DQ104" s="4"/>
      <c r="DR104" s="4"/>
      <c r="DS104" s="4"/>
      <c r="DT104" s="4"/>
      <c r="DU104" s="4"/>
      <c r="DV104" s="4"/>
      <c r="DW104" s="4"/>
      <c r="DX104" s="4"/>
      <c r="DY104" s="4"/>
      <c r="DZ104" s="4"/>
      <c r="EA104" s="4"/>
      <c r="EB104" s="4"/>
      <c r="EC104" s="4"/>
      <c r="ED104" s="4"/>
      <c r="EE104" s="4"/>
      <c r="EF104" s="4"/>
      <c r="EG104" s="4"/>
      <c r="EH104" s="4"/>
      <c r="EI104" s="4"/>
      <c r="EJ104" s="4"/>
      <c r="EK104" s="4"/>
      <c r="EL104" s="4"/>
      <c r="EM104" s="4"/>
      <c r="EN104" s="4"/>
      <c r="EO104" s="4"/>
      <c r="EP104" s="4"/>
      <c r="EQ104" s="4"/>
      <c r="ER104" s="4"/>
      <c r="ES104" s="4"/>
      <c r="ET104" s="4"/>
      <c r="EU104" s="4"/>
      <c r="EV104" s="4"/>
      <c r="EW104" s="4"/>
      <c r="EX104" s="4"/>
      <c r="EY104" s="4"/>
      <c r="EZ104" s="4"/>
      <c r="FA104" s="4"/>
      <c r="FB104" s="4"/>
      <c r="FC104" s="4"/>
      <c r="FD104" s="4"/>
      <c r="FE104" s="4"/>
      <c r="FF104" s="4"/>
      <c r="FG104" s="4"/>
      <c r="FH104" s="4"/>
      <c r="FI104" s="4"/>
      <c r="FJ104" s="4"/>
      <c r="FK104" s="4"/>
      <c r="FL104" s="4"/>
      <c r="FM104" s="4"/>
      <c r="FN104" s="4"/>
      <c r="FO104" s="4"/>
      <c r="FP104" s="4"/>
      <c r="FQ104" s="4"/>
      <c r="FR104" s="4"/>
      <c r="FS104" s="4"/>
      <c r="FT104" s="4"/>
      <c r="FU104" s="4"/>
      <c r="FV104" s="4"/>
      <c r="FW104" s="4"/>
      <c r="FX104" s="4"/>
      <c r="FY104" s="4"/>
      <c r="FZ104" s="4"/>
      <c r="GA104" s="4"/>
      <c r="GB104" s="4"/>
      <c r="GC104" s="4"/>
      <c r="GD104" s="4"/>
      <c r="GE104" s="4"/>
      <c r="GF104" s="4"/>
      <c r="GG104" s="4"/>
      <c r="GH104" s="4"/>
      <c r="GI104" s="4"/>
      <c r="GJ104" s="4"/>
      <c r="GK104" s="4"/>
    </row>
    <row r="105" spans="1:193" x14ac:dyDescent="0.2">
      <c r="A105" s="63"/>
      <c r="B105" s="37" t="s">
        <v>16</v>
      </c>
      <c r="C105" s="38">
        <f>SUM(D105+E105+F105+G105+H105+I105+J105)</f>
        <v>1.0831500000000001</v>
      </c>
      <c r="D105" s="40">
        <f t="shared" ref="D105:J105" si="49">ROUND(D104*5,5)</f>
        <v>3.09E-2</v>
      </c>
      <c r="E105" s="40">
        <f t="shared" si="49"/>
        <v>0.16184999999999999</v>
      </c>
      <c r="F105" s="40">
        <f t="shared" si="49"/>
        <v>0.25</v>
      </c>
      <c r="G105" s="40">
        <f t="shared" si="49"/>
        <v>0.39155000000000001</v>
      </c>
      <c r="H105" s="40">
        <f t="shared" si="49"/>
        <v>0.20874999999999999</v>
      </c>
      <c r="I105" s="40">
        <f t="shared" si="49"/>
        <v>4.0099999999999997E-2</v>
      </c>
      <c r="J105" s="41">
        <f t="shared" si="49"/>
        <v>0</v>
      </c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  <c r="DD105" s="4"/>
      <c r="DE105" s="4"/>
      <c r="DF105" s="4"/>
      <c r="DG105" s="4"/>
      <c r="DH105" s="4"/>
      <c r="DI105" s="4"/>
      <c r="DJ105" s="4"/>
      <c r="DK105" s="4"/>
      <c r="DL105" s="4"/>
      <c r="DM105" s="4"/>
      <c r="DN105" s="4"/>
      <c r="DO105" s="4"/>
      <c r="DP105" s="4"/>
      <c r="DQ105" s="4"/>
      <c r="DR105" s="4"/>
      <c r="DS105" s="4"/>
      <c r="DT105" s="4"/>
      <c r="DU105" s="4"/>
      <c r="DV105" s="4"/>
      <c r="DW105" s="4"/>
      <c r="DX105" s="4"/>
      <c r="DY105" s="4"/>
      <c r="DZ105" s="4"/>
      <c r="EA105" s="4"/>
      <c r="EB105" s="4"/>
      <c r="EC105" s="4"/>
      <c r="ED105" s="4"/>
      <c r="EE105" s="4"/>
      <c r="EF105" s="4"/>
      <c r="EG105" s="4"/>
      <c r="EH105" s="4"/>
      <c r="EI105" s="4"/>
      <c r="EJ105" s="4"/>
      <c r="EK105" s="4"/>
      <c r="EL105" s="4"/>
      <c r="EM105" s="4"/>
      <c r="EN105" s="4"/>
      <c r="EO105" s="4"/>
      <c r="EP105" s="4"/>
      <c r="EQ105" s="4"/>
      <c r="ER105" s="4"/>
      <c r="ES105" s="4"/>
      <c r="ET105" s="4"/>
      <c r="EU105" s="4"/>
      <c r="EV105" s="4"/>
      <c r="EW105" s="4"/>
      <c r="EX105" s="4"/>
      <c r="EY105" s="4"/>
      <c r="EZ105" s="4"/>
      <c r="FA105" s="4"/>
      <c r="FB105" s="4"/>
      <c r="FC105" s="4"/>
      <c r="FD105" s="4"/>
      <c r="FE105" s="4"/>
      <c r="FF105" s="4"/>
      <c r="FG105" s="4"/>
      <c r="FH105" s="4"/>
      <c r="FI105" s="4"/>
      <c r="FJ105" s="4"/>
      <c r="FK105" s="4"/>
      <c r="FL105" s="4"/>
      <c r="FM105" s="4"/>
      <c r="FN105" s="4"/>
      <c r="FO105" s="4"/>
      <c r="FP105" s="4"/>
      <c r="FQ105" s="4"/>
      <c r="FR105" s="4"/>
      <c r="FS105" s="4"/>
      <c r="FT105" s="4"/>
      <c r="FU105" s="4"/>
      <c r="FV105" s="4"/>
      <c r="FW105" s="4"/>
      <c r="FX105" s="4"/>
      <c r="FY105" s="4"/>
      <c r="FZ105" s="4"/>
      <c r="GA105" s="4"/>
      <c r="GB105" s="4"/>
      <c r="GC105" s="4"/>
      <c r="GD105" s="4"/>
      <c r="GE105" s="4"/>
      <c r="GF105" s="4"/>
      <c r="GG105" s="4"/>
      <c r="GH105" s="4"/>
      <c r="GI105" s="4"/>
      <c r="GJ105" s="4"/>
      <c r="GK105" s="4"/>
    </row>
    <row r="106" spans="1:193" x14ac:dyDescent="0.2">
      <c r="A106" s="26" t="s">
        <v>41</v>
      </c>
      <c r="B106" s="27" t="s">
        <v>14</v>
      </c>
      <c r="C106" s="13">
        <f>D106+E106+F106+G106+H106+I106+J106</f>
        <v>1274</v>
      </c>
      <c r="D106" s="43">
        <v>7</v>
      </c>
      <c r="E106" s="43">
        <v>68</v>
      </c>
      <c r="F106" s="43">
        <v>286</v>
      </c>
      <c r="G106" s="43">
        <v>482</v>
      </c>
      <c r="H106" s="43">
        <v>348</v>
      </c>
      <c r="I106" s="43">
        <v>82</v>
      </c>
      <c r="J106" s="49">
        <v>1</v>
      </c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  <c r="CX106" s="4"/>
      <c r="CY106" s="4"/>
      <c r="CZ106" s="4"/>
      <c r="DA106" s="4"/>
      <c r="DB106" s="4"/>
      <c r="DC106" s="4"/>
      <c r="DD106" s="4"/>
      <c r="DE106" s="4"/>
      <c r="DF106" s="4"/>
      <c r="DG106" s="4"/>
      <c r="DH106" s="4"/>
      <c r="DI106" s="4"/>
      <c r="DJ106" s="4"/>
      <c r="DK106" s="4"/>
      <c r="DL106" s="4"/>
      <c r="DM106" s="4"/>
      <c r="DN106" s="4"/>
      <c r="DO106" s="4"/>
      <c r="DP106" s="4"/>
      <c r="DQ106" s="4"/>
      <c r="DR106" s="4"/>
      <c r="DS106" s="4"/>
      <c r="DT106" s="4"/>
      <c r="DU106" s="4"/>
      <c r="DV106" s="4"/>
      <c r="DW106" s="4"/>
      <c r="DX106" s="4"/>
      <c r="DY106" s="4"/>
      <c r="DZ106" s="4"/>
      <c r="EA106" s="4"/>
      <c r="EB106" s="4"/>
      <c r="EC106" s="4"/>
      <c r="ED106" s="4"/>
      <c r="EE106" s="4"/>
      <c r="EF106" s="4"/>
      <c r="EG106" s="4"/>
      <c r="EH106" s="4"/>
      <c r="EI106" s="4"/>
      <c r="EJ106" s="4"/>
      <c r="EK106" s="4"/>
      <c r="EL106" s="4"/>
      <c r="EM106" s="4"/>
      <c r="EN106" s="4"/>
      <c r="EO106" s="4"/>
      <c r="EP106" s="4"/>
      <c r="EQ106" s="4"/>
      <c r="ER106" s="4"/>
      <c r="ES106" s="4"/>
      <c r="ET106" s="4"/>
      <c r="EU106" s="4"/>
      <c r="EV106" s="4"/>
      <c r="EW106" s="4"/>
      <c r="EX106" s="4"/>
      <c r="EY106" s="4"/>
      <c r="EZ106" s="4"/>
      <c r="FA106" s="4"/>
      <c r="FB106" s="4"/>
      <c r="FC106" s="4"/>
      <c r="FD106" s="4"/>
      <c r="FE106" s="4"/>
      <c r="FF106" s="4"/>
      <c r="FG106" s="4"/>
      <c r="FH106" s="4"/>
      <c r="FI106" s="4"/>
      <c r="FJ106" s="4"/>
      <c r="FK106" s="4"/>
      <c r="FL106" s="4"/>
      <c r="FM106" s="4"/>
      <c r="FN106" s="4"/>
      <c r="FO106" s="4"/>
      <c r="FP106" s="4"/>
      <c r="FQ106" s="4"/>
      <c r="FR106" s="4"/>
      <c r="FS106" s="4"/>
      <c r="FT106" s="4"/>
      <c r="FU106" s="4"/>
      <c r="FV106" s="4"/>
      <c r="FW106" s="4"/>
      <c r="FX106" s="4"/>
      <c r="FY106" s="4"/>
      <c r="FZ106" s="4"/>
      <c r="GA106" s="4"/>
      <c r="GB106" s="4"/>
      <c r="GC106" s="4"/>
      <c r="GD106" s="4"/>
      <c r="GE106" s="4"/>
      <c r="GF106" s="4"/>
      <c r="GG106" s="4"/>
      <c r="GH106" s="4"/>
      <c r="GI106" s="4"/>
      <c r="GJ106" s="4"/>
      <c r="GK106" s="4"/>
    </row>
    <row r="107" spans="1:193" x14ac:dyDescent="0.25">
      <c r="A107" s="11"/>
      <c r="B107" s="12" t="s">
        <v>15</v>
      </c>
      <c r="C107" s="17">
        <f>SUM(D107:J107)</f>
        <v>42455</v>
      </c>
      <c r="D107" s="31">
        <v>4551</v>
      </c>
      <c r="E107" s="31">
        <v>5649</v>
      </c>
      <c r="F107" s="31">
        <v>5743</v>
      </c>
      <c r="G107" s="31">
        <v>5621</v>
      </c>
      <c r="H107" s="31">
        <v>6039</v>
      </c>
      <c r="I107" s="31">
        <v>7728</v>
      </c>
      <c r="J107" s="32">
        <v>7124</v>
      </c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  <c r="CX107" s="4"/>
      <c r="CY107" s="4"/>
      <c r="CZ107" s="4"/>
      <c r="DA107" s="4"/>
      <c r="DB107" s="4"/>
      <c r="DC107" s="4"/>
      <c r="DD107" s="4"/>
      <c r="DE107" s="4"/>
      <c r="DF107" s="4"/>
      <c r="DG107" s="4"/>
      <c r="DH107" s="4"/>
      <c r="DI107" s="4"/>
      <c r="DJ107" s="4"/>
      <c r="DK107" s="4"/>
      <c r="DL107" s="4"/>
      <c r="DM107" s="4"/>
      <c r="DN107" s="4"/>
      <c r="DO107" s="4"/>
      <c r="DP107" s="4"/>
      <c r="DQ107" s="4"/>
      <c r="DR107" s="4"/>
      <c r="DS107" s="4"/>
      <c r="DT107" s="4"/>
      <c r="DU107" s="4"/>
      <c r="DV107" s="4"/>
      <c r="DW107" s="4"/>
      <c r="DX107" s="4"/>
      <c r="DY107" s="4"/>
      <c r="DZ107" s="4"/>
      <c r="EA107" s="4"/>
      <c r="EB107" s="4"/>
      <c r="EC107" s="4"/>
      <c r="ED107" s="4"/>
      <c r="EE107" s="4"/>
      <c r="EF107" s="4"/>
      <c r="EG107" s="4"/>
      <c r="EH107" s="4"/>
      <c r="EI107" s="4"/>
      <c r="EJ107" s="4"/>
      <c r="EK107" s="4"/>
      <c r="EL107" s="4"/>
      <c r="EM107" s="4"/>
      <c r="EN107" s="4"/>
      <c r="EO107" s="4"/>
      <c r="EP107" s="4"/>
      <c r="EQ107" s="4"/>
      <c r="ER107" s="4"/>
      <c r="ES107" s="4"/>
      <c r="ET107" s="4"/>
      <c r="EU107" s="4"/>
      <c r="EV107" s="4"/>
      <c r="EW107" s="4"/>
      <c r="EX107" s="4"/>
      <c r="EY107" s="4"/>
      <c r="EZ107" s="4"/>
      <c r="FA107" s="4"/>
      <c r="FB107" s="4"/>
      <c r="FC107" s="4"/>
      <c r="FD107" s="4"/>
      <c r="FE107" s="4"/>
      <c r="FF107" s="4"/>
      <c r="FG107" s="4"/>
      <c r="FH107" s="4"/>
      <c r="FI107" s="4"/>
      <c r="FJ107" s="4"/>
      <c r="FK107" s="4"/>
      <c r="FL107" s="4"/>
      <c r="FM107" s="4"/>
      <c r="FN107" s="4"/>
      <c r="FO107" s="4"/>
      <c r="FP107" s="4"/>
      <c r="FQ107" s="4"/>
      <c r="FR107" s="4"/>
      <c r="FS107" s="4"/>
      <c r="FT107" s="4"/>
      <c r="FU107" s="4"/>
      <c r="FV107" s="4"/>
      <c r="FW107" s="4"/>
      <c r="FX107" s="4"/>
      <c r="FY107" s="4"/>
      <c r="FZ107" s="4"/>
      <c r="GA107" s="4"/>
      <c r="GB107" s="4"/>
      <c r="GC107" s="4"/>
      <c r="GD107" s="4"/>
      <c r="GE107" s="4"/>
      <c r="GF107" s="4"/>
      <c r="GG107" s="4"/>
      <c r="GH107" s="4"/>
      <c r="GI107" s="4"/>
      <c r="GJ107" s="4"/>
      <c r="GK107" s="4"/>
    </row>
    <row r="108" spans="1:193" x14ac:dyDescent="0.2">
      <c r="A108" s="11"/>
      <c r="B108" s="12"/>
      <c r="C108" s="33"/>
      <c r="D108" s="34">
        <f t="shared" ref="D108:J108" si="50">ROUND(D106/D107,5)</f>
        <v>1.5399999999999999E-3</v>
      </c>
      <c r="E108" s="34">
        <f t="shared" si="50"/>
        <v>1.204E-2</v>
      </c>
      <c r="F108" s="34">
        <f t="shared" si="50"/>
        <v>4.9799999999999997E-2</v>
      </c>
      <c r="G108" s="34">
        <f t="shared" si="50"/>
        <v>8.5750000000000007E-2</v>
      </c>
      <c r="H108" s="34">
        <f t="shared" si="50"/>
        <v>5.7630000000000001E-2</v>
      </c>
      <c r="I108" s="34">
        <f t="shared" si="50"/>
        <v>1.061E-2</v>
      </c>
      <c r="J108" s="35">
        <f t="shared" si="50"/>
        <v>1.3999999999999999E-4</v>
      </c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4"/>
      <c r="CW108" s="4"/>
      <c r="CX108" s="4"/>
      <c r="CY108" s="4"/>
      <c r="CZ108" s="4"/>
      <c r="DA108" s="4"/>
      <c r="DB108" s="4"/>
      <c r="DC108" s="4"/>
      <c r="DD108" s="4"/>
      <c r="DE108" s="4"/>
      <c r="DF108" s="4"/>
      <c r="DG108" s="4"/>
      <c r="DH108" s="4"/>
      <c r="DI108" s="4"/>
      <c r="DJ108" s="4"/>
      <c r="DK108" s="4"/>
      <c r="DL108" s="4"/>
      <c r="DM108" s="4"/>
      <c r="DN108" s="4"/>
      <c r="DO108" s="4"/>
      <c r="DP108" s="4"/>
      <c r="DQ108" s="4"/>
      <c r="DR108" s="4"/>
      <c r="DS108" s="4"/>
      <c r="DT108" s="4"/>
      <c r="DU108" s="4"/>
      <c r="DV108" s="4"/>
      <c r="DW108" s="4"/>
      <c r="DX108" s="4"/>
      <c r="DY108" s="4"/>
      <c r="DZ108" s="4"/>
      <c r="EA108" s="4"/>
      <c r="EB108" s="4"/>
      <c r="EC108" s="4"/>
      <c r="ED108" s="4"/>
      <c r="EE108" s="4"/>
      <c r="EF108" s="4"/>
      <c r="EG108" s="4"/>
      <c r="EH108" s="4"/>
      <c r="EI108" s="4"/>
      <c r="EJ108" s="4"/>
      <c r="EK108" s="4"/>
      <c r="EL108" s="4"/>
      <c r="EM108" s="4"/>
      <c r="EN108" s="4"/>
      <c r="EO108" s="4"/>
      <c r="EP108" s="4"/>
      <c r="EQ108" s="4"/>
      <c r="ER108" s="4"/>
      <c r="ES108" s="4"/>
      <c r="ET108" s="4"/>
      <c r="EU108" s="4"/>
      <c r="EV108" s="4"/>
      <c r="EW108" s="4"/>
      <c r="EX108" s="4"/>
      <c r="EY108" s="4"/>
      <c r="EZ108" s="4"/>
      <c r="FA108" s="4"/>
      <c r="FB108" s="4"/>
      <c r="FC108" s="4"/>
      <c r="FD108" s="4"/>
      <c r="FE108" s="4"/>
      <c r="FF108" s="4"/>
      <c r="FG108" s="4"/>
      <c r="FH108" s="4"/>
      <c r="FI108" s="4"/>
      <c r="FJ108" s="4"/>
      <c r="FK108" s="4"/>
      <c r="FL108" s="4"/>
      <c r="FM108" s="4"/>
      <c r="FN108" s="4"/>
      <c r="FO108" s="4"/>
      <c r="FP108" s="4"/>
      <c r="FQ108" s="4"/>
      <c r="FR108" s="4"/>
      <c r="FS108" s="4"/>
      <c r="FT108" s="4"/>
      <c r="FU108" s="4"/>
      <c r="FV108" s="4"/>
      <c r="FW108" s="4"/>
      <c r="FX108" s="4"/>
      <c r="FY108" s="4"/>
      <c r="FZ108" s="4"/>
      <c r="GA108" s="4"/>
      <c r="GB108" s="4"/>
      <c r="GC108" s="4"/>
      <c r="GD108" s="4"/>
      <c r="GE108" s="4"/>
      <c r="GF108" s="4"/>
      <c r="GG108" s="4"/>
      <c r="GH108" s="4"/>
      <c r="GI108" s="4"/>
      <c r="GJ108" s="4"/>
      <c r="GK108" s="4"/>
    </row>
    <row r="109" spans="1:193" x14ac:dyDescent="0.2">
      <c r="A109" s="63"/>
      <c r="B109" s="37" t="s">
        <v>16</v>
      </c>
      <c r="C109" s="38">
        <f>SUM(D109+E109+F109+G109+H109+I109+J109)</f>
        <v>1.08755</v>
      </c>
      <c r="D109" s="40">
        <f t="shared" ref="D109:J109" si="51">ROUND(D108*5,5)</f>
        <v>7.7000000000000002E-3</v>
      </c>
      <c r="E109" s="40">
        <f t="shared" si="51"/>
        <v>6.0199999999999997E-2</v>
      </c>
      <c r="F109" s="40">
        <f t="shared" si="51"/>
        <v>0.249</v>
      </c>
      <c r="G109" s="40">
        <f t="shared" si="51"/>
        <v>0.42875000000000002</v>
      </c>
      <c r="H109" s="40">
        <f t="shared" si="51"/>
        <v>0.28815000000000002</v>
      </c>
      <c r="I109" s="40">
        <f t="shared" si="51"/>
        <v>5.305E-2</v>
      </c>
      <c r="J109" s="41">
        <f t="shared" si="51"/>
        <v>6.9999999999999999E-4</v>
      </c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4"/>
      <c r="CY109" s="4"/>
      <c r="CZ109" s="4"/>
      <c r="DA109" s="4"/>
      <c r="DB109" s="4"/>
      <c r="DC109" s="4"/>
      <c r="DD109" s="4"/>
      <c r="DE109" s="4"/>
      <c r="DF109" s="4"/>
      <c r="DG109" s="4"/>
      <c r="DH109" s="4"/>
      <c r="DI109" s="4"/>
      <c r="DJ109" s="4"/>
      <c r="DK109" s="4"/>
      <c r="DL109" s="4"/>
      <c r="DM109" s="4"/>
      <c r="DN109" s="4"/>
      <c r="DO109" s="4"/>
      <c r="DP109" s="4"/>
      <c r="DQ109" s="4"/>
      <c r="DR109" s="4"/>
      <c r="DS109" s="4"/>
      <c r="DT109" s="4"/>
      <c r="DU109" s="4"/>
      <c r="DV109" s="4"/>
      <c r="DW109" s="4"/>
      <c r="DX109" s="4"/>
      <c r="DY109" s="4"/>
      <c r="DZ109" s="4"/>
      <c r="EA109" s="4"/>
      <c r="EB109" s="4"/>
      <c r="EC109" s="4"/>
      <c r="ED109" s="4"/>
      <c r="EE109" s="4"/>
      <c r="EF109" s="4"/>
      <c r="EG109" s="4"/>
      <c r="EH109" s="4"/>
      <c r="EI109" s="4"/>
      <c r="EJ109" s="4"/>
      <c r="EK109" s="4"/>
      <c r="EL109" s="4"/>
      <c r="EM109" s="4"/>
      <c r="EN109" s="4"/>
      <c r="EO109" s="4"/>
      <c r="EP109" s="4"/>
      <c r="EQ109" s="4"/>
      <c r="ER109" s="4"/>
      <c r="ES109" s="4"/>
      <c r="ET109" s="4"/>
      <c r="EU109" s="4"/>
      <c r="EV109" s="4"/>
      <c r="EW109" s="4"/>
      <c r="EX109" s="4"/>
      <c r="EY109" s="4"/>
      <c r="EZ109" s="4"/>
      <c r="FA109" s="4"/>
      <c r="FB109" s="4"/>
      <c r="FC109" s="4"/>
      <c r="FD109" s="4"/>
      <c r="FE109" s="4"/>
      <c r="FF109" s="4"/>
      <c r="FG109" s="4"/>
      <c r="FH109" s="4"/>
      <c r="FI109" s="4"/>
      <c r="FJ109" s="4"/>
      <c r="FK109" s="4"/>
      <c r="FL109" s="4"/>
      <c r="FM109" s="4"/>
      <c r="FN109" s="4"/>
      <c r="FO109" s="4"/>
      <c r="FP109" s="4"/>
      <c r="FQ109" s="4"/>
      <c r="FR109" s="4"/>
      <c r="FS109" s="4"/>
      <c r="FT109" s="4"/>
      <c r="FU109" s="4"/>
      <c r="FV109" s="4"/>
      <c r="FW109" s="4"/>
      <c r="FX109" s="4"/>
      <c r="FY109" s="4"/>
      <c r="FZ109" s="4"/>
      <c r="GA109" s="4"/>
      <c r="GB109" s="4"/>
      <c r="GC109" s="4"/>
      <c r="GD109" s="4"/>
      <c r="GE109" s="4"/>
      <c r="GF109" s="4"/>
      <c r="GG109" s="4"/>
      <c r="GH109" s="4"/>
      <c r="GI109" s="4"/>
      <c r="GJ109" s="4"/>
      <c r="GK109" s="4"/>
    </row>
    <row r="110" spans="1:193" x14ac:dyDescent="0.2">
      <c r="A110" s="26" t="s">
        <v>42</v>
      </c>
      <c r="B110" s="27" t="s">
        <v>14</v>
      </c>
      <c r="C110" s="13">
        <f>D110+E110+F110+G110+H110+I110+J110</f>
        <v>677</v>
      </c>
      <c r="D110" s="43">
        <v>4</v>
      </c>
      <c r="E110" s="43">
        <v>65</v>
      </c>
      <c r="F110" s="43">
        <v>162</v>
      </c>
      <c r="G110" s="43">
        <v>274</v>
      </c>
      <c r="H110" s="43">
        <v>135</v>
      </c>
      <c r="I110" s="43">
        <v>35</v>
      </c>
      <c r="J110" s="44">
        <v>2</v>
      </c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  <c r="DD110" s="4"/>
      <c r="DE110" s="4"/>
      <c r="DF110" s="4"/>
      <c r="DG110" s="4"/>
      <c r="DH110" s="4"/>
      <c r="DI110" s="4"/>
      <c r="DJ110" s="4"/>
      <c r="DK110" s="4"/>
      <c r="DL110" s="4"/>
      <c r="DM110" s="4"/>
      <c r="DN110" s="4"/>
      <c r="DO110" s="4"/>
      <c r="DP110" s="4"/>
      <c r="DQ110" s="4"/>
      <c r="DR110" s="4"/>
      <c r="DS110" s="4"/>
      <c r="DT110" s="4"/>
      <c r="DU110" s="4"/>
      <c r="DV110" s="4"/>
      <c r="DW110" s="4"/>
      <c r="DX110" s="4"/>
      <c r="DY110" s="4"/>
      <c r="DZ110" s="4"/>
      <c r="EA110" s="4"/>
      <c r="EB110" s="4"/>
      <c r="EC110" s="4"/>
      <c r="ED110" s="4"/>
      <c r="EE110" s="4"/>
      <c r="EF110" s="4"/>
      <c r="EG110" s="4"/>
      <c r="EH110" s="4"/>
      <c r="EI110" s="4"/>
      <c r="EJ110" s="4"/>
      <c r="EK110" s="4"/>
      <c r="EL110" s="4"/>
      <c r="EM110" s="4"/>
      <c r="EN110" s="4"/>
      <c r="EO110" s="4"/>
      <c r="EP110" s="4"/>
      <c r="EQ110" s="4"/>
      <c r="ER110" s="4"/>
      <c r="ES110" s="4"/>
      <c r="ET110" s="4"/>
      <c r="EU110" s="4"/>
      <c r="EV110" s="4"/>
      <c r="EW110" s="4"/>
      <c r="EX110" s="4"/>
      <c r="EY110" s="4"/>
      <c r="EZ110" s="4"/>
      <c r="FA110" s="4"/>
      <c r="FB110" s="4"/>
      <c r="FC110" s="4"/>
      <c r="FD110" s="4"/>
      <c r="FE110" s="4"/>
      <c r="FF110" s="4"/>
      <c r="FG110" s="4"/>
      <c r="FH110" s="4"/>
      <c r="FI110" s="4"/>
      <c r="FJ110" s="4"/>
      <c r="FK110" s="4"/>
      <c r="FL110" s="4"/>
      <c r="FM110" s="4"/>
      <c r="FN110" s="4"/>
      <c r="FO110" s="4"/>
      <c r="FP110" s="4"/>
      <c r="FQ110" s="4"/>
      <c r="FR110" s="4"/>
      <c r="FS110" s="4"/>
      <c r="FT110" s="4"/>
      <c r="FU110" s="4"/>
      <c r="FV110" s="4"/>
      <c r="FW110" s="4"/>
      <c r="FX110" s="4"/>
      <c r="FY110" s="4"/>
      <c r="FZ110" s="4"/>
      <c r="GA110" s="4"/>
      <c r="GB110" s="4"/>
      <c r="GC110" s="4"/>
      <c r="GD110" s="4"/>
      <c r="GE110" s="4"/>
      <c r="GF110" s="4"/>
      <c r="GG110" s="4"/>
      <c r="GH110" s="4"/>
      <c r="GI110" s="4"/>
      <c r="GJ110" s="4"/>
      <c r="GK110" s="4"/>
    </row>
    <row r="111" spans="1:193" x14ac:dyDescent="0.25">
      <c r="A111" s="11"/>
      <c r="B111" s="12" t="s">
        <v>15</v>
      </c>
      <c r="C111" s="17">
        <f>SUM(D111:J111)</f>
        <v>18295</v>
      </c>
      <c r="D111" s="31">
        <v>2026</v>
      </c>
      <c r="E111" s="31">
        <v>2049</v>
      </c>
      <c r="F111" s="31">
        <v>1985</v>
      </c>
      <c r="G111" s="31">
        <v>2447</v>
      </c>
      <c r="H111" s="31">
        <v>2977</v>
      </c>
      <c r="I111" s="31">
        <v>3720</v>
      </c>
      <c r="J111" s="32">
        <v>3091</v>
      </c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  <c r="DC111" s="4"/>
      <c r="DD111" s="4"/>
      <c r="DE111" s="4"/>
      <c r="DF111" s="4"/>
      <c r="DG111" s="4"/>
      <c r="DH111" s="4"/>
      <c r="DI111" s="4"/>
      <c r="DJ111" s="4"/>
      <c r="DK111" s="4"/>
      <c r="DL111" s="4"/>
      <c r="DM111" s="4"/>
      <c r="DN111" s="4"/>
      <c r="DO111" s="4"/>
      <c r="DP111" s="4"/>
      <c r="DQ111" s="4"/>
      <c r="DR111" s="4"/>
      <c r="DS111" s="4"/>
      <c r="DT111" s="4"/>
      <c r="DU111" s="4"/>
      <c r="DV111" s="4"/>
      <c r="DW111" s="4"/>
      <c r="DX111" s="4"/>
      <c r="DY111" s="4"/>
      <c r="DZ111" s="4"/>
      <c r="EA111" s="4"/>
      <c r="EB111" s="4"/>
      <c r="EC111" s="4"/>
      <c r="ED111" s="4"/>
      <c r="EE111" s="4"/>
      <c r="EF111" s="4"/>
      <c r="EG111" s="4"/>
      <c r="EH111" s="4"/>
      <c r="EI111" s="4"/>
      <c r="EJ111" s="4"/>
      <c r="EK111" s="4"/>
      <c r="EL111" s="4"/>
      <c r="EM111" s="4"/>
      <c r="EN111" s="4"/>
      <c r="EO111" s="4"/>
      <c r="EP111" s="4"/>
      <c r="EQ111" s="4"/>
      <c r="ER111" s="4"/>
      <c r="ES111" s="4"/>
      <c r="ET111" s="4"/>
      <c r="EU111" s="4"/>
      <c r="EV111" s="4"/>
      <c r="EW111" s="4"/>
      <c r="EX111" s="4"/>
      <c r="EY111" s="4"/>
      <c r="EZ111" s="4"/>
      <c r="FA111" s="4"/>
      <c r="FB111" s="4"/>
      <c r="FC111" s="4"/>
      <c r="FD111" s="4"/>
      <c r="FE111" s="4"/>
      <c r="FF111" s="4"/>
      <c r="FG111" s="4"/>
      <c r="FH111" s="4"/>
      <c r="FI111" s="4"/>
      <c r="FJ111" s="4"/>
      <c r="FK111" s="4"/>
      <c r="FL111" s="4"/>
      <c r="FM111" s="4"/>
      <c r="FN111" s="4"/>
      <c r="FO111" s="4"/>
      <c r="FP111" s="4"/>
      <c r="FQ111" s="4"/>
      <c r="FR111" s="4"/>
      <c r="FS111" s="4"/>
      <c r="FT111" s="4"/>
      <c r="FU111" s="4"/>
      <c r="FV111" s="4"/>
      <c r="FW111" s="4"/>
      <c r="FX111" s="4"/>
      <c r="FY111" s="4"/>
      <c r="FZ111" s="4"/>
      <c r="GA111" s="4"/>
      <c r="GB111" s="4"/>
      <c r="GC111" s="4"/>
      <c r="GD111" s="4"/>
      <c r="GE111" s="4"/>
      <c r="GF111" s="4"/>
      <c r="GG111" s="4"/>
      <c r="GH111" s="4"/>
      <c r="GI111" s="4"/>
      <c r="GJ111" s="4"/>
      <c r="GK111" s="4"/>
    </row>
    <row r="112" spans="1:193" x14ac:dyDescent="0.2">
      <c r="A112" s="11"/>
      <c r="B112" s="12"/>
      <c r="C112" s="33" t="s">
        <v>4</v>
      </c>
      <c r="D112" s="34">
        <f t="shared" ref="D112:J112" si="52">ROUND(D110/D111,5)</f>
        <v>1.97E-3</v>
      </c>
      <c r="E112" s="34">
        <f t="shared" si="52"/>
        <v>3.1719999999999998E-2</v>
      </c>
      <c r="F112" s="34">
        <f t="shared" si="52"/>
        <v>8.1610000000000002E-2</v>
      </c>
      <c r="G112" s="34">
        <f t="shared" si="52"/>
        <v>0.11197</v>
      </c>
      <c r="H112" s="34">
        <f t="shared" si="52"/>
        <v>4.5350000000000001E-2</v>
      </c>
      <c r="I112" s="34">
        <f t="shared" si="52"/>
        <v>9.41E-3</v>
      </c>
      <c r="J112" s="35">
        <f t="shared" si="52"/>
        <v>6.4999999999999997E-4</v>
      </c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K112" s="4"/>
      <c r="CL112" s="4"/>
      <c r="CM112" s="4"/>
      <c r="CN112" s="4"/>
      <c r="CO112" s="4"/>
      <c r="CP112" s="4"/>
      <c r="CQ112" s="4"/>
      <c r="CR112" s="4"/>
      <c r="CS112" s="4"/>
      <c r="CT112" s="4"/>
      <c r="CU112" s="4"/>
      <c r="CV112" s="4"/>
      <c r="CW112" s="4"/>
      <c r="CX112" s="4"/>
      <c r="CY112" s="4"/>
      <c r="CZ112" s="4"/>
      <c r="DA112" s="4"/>
      <c r="DB112" s="4"/>
      <c r="DC112" s="4"/>
      <c r="DD112" s="4"/>
      <c r="DE112" s="4"/>
      <c r="DF112" s="4"/>
      <c r="DG112" s="4"/>
      <c r="DH112" s="4"/>
      <c r="DI112" s="4"/>
      <c r="DJ112" s="4"/>
      <c r="DK112" s="4"/>
      <c r="DL112" s="4"/>
      <c r="DM112" s="4"/>
      <c r="DN112" s="4"/>
      <c r="DO112" s="4"/>
      <c r="DP112" s="4"/>
      <c r="DQ112" s="4"/>
      <c r="DR112" s="4"/>
      <c r="DS112" s="4"/>
      <c r="DT112" s="4"/>
      <c r="DU112" s="4"/>
      <c r="DV112" s="4"/>
      <c r="DW112" s="4"/>
      <c r="DX112" s="4"/>
      <c r="DY112" s="4"/>
      <c r="DZ112" s="4"/>
      <c r="EA112" s="4"/>
      <c r="EB112" s="4"/>
      <c r="EC112" s="4"/>
      <c r="ED112" s="4"/>
      <c r="EE112" s="4"/>
      <c r="EF112" s="4"/>
      <c r="EG112" s="4"/>
      <c r="EH112" s="4"/>
      <c r="EI112" s="4"/>
      <c r="EJ112" s="4"/>
      <c r="EK112" s="4"/>
      <c r="EL112" s="4"/>
      <c r="EM112" s="4"/>
      <c r="EN112" s="4"/>
      <c r="EO112" s="4"/>
      <c r="EP112" s="4"/>
      <c r="EQ112" s="4"/>
      <c r="ER112" s="4"/>
      <c r="ES112" s="4"/>
      <c r="ET112" s="4"/>
      <c r="EU112" s="4"/>
      <c r="EV112" s="4"/>
      <c r="EW112" s="4"/>
      <c r="EX112" s="4"/>
      <c r="EY112" s="4"/>
      <c r="EZ112" s="4"/>
      <c r="FA112" s="4"/>
      <c r="FB112" s="4"/>
      <c r="FC112" s="4"/>
      <c r="FD112" s="4"/>
      <c r="FE112" s="4"/>
      <c r="FF112" s="4"/>
      <c r="FG112" s="4"/>
      <c r="FH112" s="4"/>
      <c r="FI112" s="4"/>
      <c r="FJ112" s="4"/>
      <c r="FK112" s="4"/>
      <c r="FL112" s="4"/>
      <c r="FM112" s="4"/>
      <c r="FN112" s="4"/>
      <c r="FO112" s="4"/>
      <c r="FP112" s="4"/>
      <c r="FQ112" s="4"/>
      <c r="FR112" s="4"/>
      <c r="FS112" s="4"/>
      <c r="FT112" s="4"/>
      <c r="FU112" s="4"/>
      <c r="FV112" s="4"/>
      <c r="FW112" s="4"/>
      <c r="FX112" s="4"/>
      <c r="FY112" s="4"/>
      <c r="FZ112" s="4"/>
      <c r="GA112" s="4"/>
      <c r="GB112" s="4"/>
      <c r="GC112" s="4"/>
      <c r="GD112" s="4"/>
      <c r="GE112" s="4"/>
      <c r="GF112" s="4"/>
      <c r="GG112" s="4"/>
      <c r="GH112" s="4"/>
      <c r="GI112" s="4"/>
      <c r="GJ112" s="4"/>
      <c r="GK112" s="4"/>
    </row>
    <row r="113" spans="1:193" x14ac:dyDescent="0.2">
      <c r="A113" s="63"/>
      <c r="B113" s="37" t="s">
        <v>16</v>
      </c>
      <c r="C113" s="38">
        <f>SUM(D113+E113+F113+G113+H113+I113+J113)</f>
        <v>1.4134</v>
      </c>
      <c r="D113" s="40">
        <f t="shared" ref="D113:J113" si="53">ROUND(D112*5,5)</f>
        <v>9.8499999999999994E-3</v>
      </c>
      <c r="E113" s="40">
        <f t="shared" si="53"/>
        <v>0.15859999999999999</v>
      </c>
      <c r="F113" s="40">
        <f t="shared" si="53"/>
        <v>0.40805000000000002</v>
      </c>
      <c r="G113" s="40">
        <f t="shared" si="53"/>
        <v>0.55984999999999996</v>
      </c>
      <c r="H113" s="40">
        <f t="shared" si="53"/>
        <v>0.22675000000000001</v>
      </c>
      <c r="I113" s="40">
        <f t="shared" si="53"/>
        <v>4.7050000000000002E-2</v>
      </c>
      <c r="J113" s="41">
        <f t="shared" si="53"/>
        <v>3.2499999999999999E-3</v>
      </c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4"/>
      <c r="CK113" s="4"/>
      <c r="CL113" s="4"/>
      <c r="CM113" s="4"/>
      <c r="CN113" s="4"/>
      <c r="CO113" s="4"/>
      <c r="CP113" s="4"/>
      <c r="CQ113" s="4"/>
      <c r="CR113" s="4"/>
      <c r="CS113" s="4"/>
      <c r="CT113" s="4"/>
      <c r="CU113" s="4"/>
      <c r="CV113" s="4"/>
      <c r="CW113" s="4"/>
      <c r="CX113" s="4"/>
      <c r="CY113" s="4"/>
      <c r="CZ113" s="4"/>
      <c r="DA113" s="4"/>
      <c r="DB113" s="4"/>
      <c r="DC113" s="4"/>
      <c r="DD113" s="4"/>
      <c r="DE113" s="4"/>
      <c r="DF113" s="4"/>
      <c r="DG113" s="4"/>
      <c r="DH113" s="4"/>
      <c r="DI113" s="4"/>
      <c r="DJ113" s="4"/>
      <c r="DK113" s="4"/>
      <c r="DL113" s="4"/>
      <c r="DM113" s="4"/>
      <c r="DN113" s="4"/>
      <c r="DO113" s="4"/>
      <c r="DP113" s="4"/>
      <c r="DQ113" s="4"/>
      <c r="DR113" s="4"/>
      <c r="DS113" s="4"/>
      <c r="DT113" s="4"/>
      <c r="DU113" s="4"/>
      <c r="DV113" s="4"/>
      <c r="DW113" s="4"/>
      <c r="DX113" s="4"/>
      <c r="DY113" s="4"/>
      <c r="DZ113" s="4"/>
      <c r="EA113" s="4"/>
      <c r="EB113" s="4"/>
      <c r="EC113" s="4"/>
      <c r="ED113" s="4"/>
      <c r="EE113" s="4"/>
      <c r="EF113" s="4"/>
      <c r="EG113" s="4"/>
      <c r="EH113" s="4"/>
      <c r="EI113" s="4"/>
      <c r="EJ113" s="4"/>
      <c r="EK113" s="4"/>
      <c r="EL113" s="4"/>
      <c r="EM113" s="4"/>
      <c r="EN113" s="4"/>
      <c r="EO113" s="4"/>
      <c r="EP113" s="4"/>
      <c r="EQ113" s="4"/>
      <c r="ER113" s="4"/>
      <c r="ES113" s="4"/>
      <c r="ET113" s="4"/>
      <c r="EU113" s="4"/>
      <c r="EV113" s="4"/>
      <c r="EW113" s="4"/>
      <c r="EX113" s="4"/>
      <c r="EY113" s="4"/>
      <c r="EZ113" s="4"/>
      <c r="FA113" s="4"/>
      <c r="FB113" s="4"/>
      <c r="FC113" s="4"/>
      <c r="FD113" s="4"/>
      <c r="FE113" s="4"/>
      <c r="FF113" s="4"/>
      <c r="FG113" s="4"/>
      <c r="FH113" s="4"/>
      <c r="FI113" s="4"/>
      <c r="FJ113" s="4"/>
      <c r="FK113" s="4"/>
      <c r="FL113" s="4"/>
      <c r="FM113" s="4"/>
      <c r="FN113" s="4"/>
      <c r="FO113" s="4"/>
      <c r="FP113" s="4"/>
      <c r="FQ113" s="4"/>
      <c r="FR113" s="4"/>
      <c r="FS113" s="4"/>
      <c r="FT113" s="4"/>
      <c r="FU113" s="4"/>
      <c r="FV113" s="4"/>
      <c r="FW113" s="4"/>
      <c r="FX113" s="4"/>
      <c r="FY113" s="4"/>
      <c r="FZ113" s="4"/>
      <c r="GA113" s="4"/>
      <c r="GB113" s="4"/>
      <c r="GC113" s="4"/>
      <c r="GD113" s="4"/>
      <c r="GE113" s="4"/>
      <c r="GF113" s="4"/>
      <c r="GG113" s="4"/>
      <c r="GH113" s="4"/>
      <c r="GI113" s="4"/>
      <c r="GJ113" s="4"/>
      <c r="GK113" s="4"/>
    </row>
    <row r="114" spans="1:193" x14ac:dyDescent="0.2">
      <c r="A114" s="26" t="s">
        <v>43</v>
      </c>
      <c r="B114" s="27" t="s">
        <v>14</v>
      </c>
      <c r="C114" s="13">
        <f>D114+E114+F114+G114+H114+I114+J114</f>
        <v>509</v>
      </c>
      <c r="D114" s="43">
        <v>8</v>
      </c>
      <c r="E114" s="43">
        <v>48</v>
      </c>
      <c r="F114" s="43">
        <v>149</v>
      </c>
      <c r="G114" s="43">
        <v>198</v>
      </c>
      <c r="H114" s="43">
        <v>88</v>
      </c>
      <c r="I114" s="43">
        <v>18</v>
      </c>
      <c r="J114" s="44">
        <v>0</v>
      </c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  <c r="CK114" s="4"/>
      <c r="CL114" s="4"/>
      <c r="CM114" s="4"/>
      <c r="CN114" s="4"/>
      <c r="CO114" s="4"/>
      <c r="CP114" s="4"/>
      <c r="CQ114" s="4"/>
      <c r="CR114" s="4"/>
      <c r="CS114" s="4"/>
      <c r="CT114" s="4"/>
      <c r="CU114" s="4"/>
      <c r="CV114" s="4"/>
      <c r="CW114" s="4"/>
      <c r="CX114" s="4"/>
      <c r="CY114" s="4"/>
      <c r="CZ114" s="4"/>
      <c r="DA114" s="4"/>
      <c r="DB114" s="4"/>
      <c r="DC114" s="4"/>
      <c r="DD114" s="4"/>
      <c r="DE114" s="4"/>
      <c r="DF114" s="4"/>
      <c r="DG114" s="4"/>
      <c r="DH114" s="4"/>
      <c r="DI114" s="4"/>
      <c r="DJ114" s="4"/>
      <c r="DK114" s="4"/>
      <c r="DL114" s="4"/>
      <c r="DM114" s="4"/>
      <c r="DN114" s="4"/>
      <c r="DO114" s="4"/>
      <c r="DP114" s="4"/>
      <c r="DQ114" s="4"/>
      <c r="DR114" s="4"/>
      <c r="DS114" s="4"/>
      <c r="DT114" s="4"/>
      <c r="DU114" s="4"/>
      <c r="DV114" s="4"/>
      <c r="DW114" s="4"/>
      <c r="DX114" s="4"/>
      <c r="DY114" s="4"/>
      <c r="DZ114" s="4"/>
      <c r="EA114" s="4"/>
      <c r="EB114" s="4"/>
      <c r="EC114" s="4"/>
      <c r="ED114" s="4"/>
      <c r="EE114" s="4"/>
      <c r="EF114" s="4"/>
      <c r="EG114" s="4"/>
      <c r="EH114" s="4"/>
      <c r="EI114" s="4"/>
      <c r="EJ114" s="4"/>
      <c r="EK114" s="4"/>
      <c r="EL114" s="4"/>
      <c r="EM114" s="4"/>
      <c r="EN114" s="4"/>
      <c r="EO114" s="4"/>
      <c r="EP114" s="4"/>
      <c r="EQ114" s="4"/>
      <c r="ER114" s="4"/>
      <c r="ES114" s="4"/>
      <c r="ET114" s="4"/>
      <c r="EU114" s="4"/>
      <c r="EV114" s="4"/>
      <c r="EW114" s="4"/>
      <c r="EX114" s="4"/>
      <c r="EY114" s="4"/>
      <c r="EZ114" s="4"/>
      <c r="FA114" s="4"/>
      <c r="FB114" s="4"/>
      <c r="FC114" s="4"/>
      <c r="FD114" s="4"/>
      <c r="FE114" s="4"/>
      <c r="FF114" s="4"/>
      <c r="FG114" s="4"/>
      <c r="FH114" s="4"/>
      <c r="FI114" s="4"/>
      <c r="FJ114" s="4"/>
      <c r="FK114" s="4"/>
      <c r="FL114" s="4"/>
      <c r="FM114" s="4"/>
      <c r="FN114" s="4"/>
      <c r="FO114" s="4"/>
      <c r="FP114" s="4"/>
      <c r="FQ114" s="4"/>
      <c r="FR114" s="4"/>
      <c r="FS114" s="4"/>
      <c r="FT114" s="4"/>
      <c r="FU114" s="4"/>
      <c r="FV114" s="4"/>
      <c r="FW114" s="4"/>
      <c r="FX114" s="4"/>
      <c r="FY114" s="4"/>
      <c r="FZ114" s="4"/>
      <c r="GA114" s="4"/>
      <c r="GB114" s="4"/>
      <c r="GC114" s="4"/>
      <c r="GD114" s="4"/>
      <c r="GE114" s="4"/>
      <c r="GF114" s="4"/>
      <c r="GG114" s="4"/>
      <c r="GH114" s="4"/>
      <c r="GI114" s="4"/>
      <c r="GJ114" s="4"/>
      <c r="GK114" s="4"/>
    </row>
    <row r="115" spans="1:193" x14ac:dyDescent="0.25">
      <c r="A115" s="11"/>
      <c r="B115" s="12" t="s">
        <v>15</v>
      </c>
      <c r="C115" s="17">
        <f>SUM(D115:J115)</f>
        <v>12317</v>
      </c>
      <c r="D115" s="31">
        <v>1443</v>
      </c>
      <c r="E115" s="31">
        <v>1388</v>
      </c>
      <c r="F115" s="31">
        <v>1488</v>
      </c>
      <c r="G115" s="31">
        <v>1748</v>
      </c>
      <c r="H115" s="31">
        <v>1998</v>
      </c>
      <c r="I115" s="31">
        <v>2287</v>
      </c>
      <c r="J115" s="32">
        <v>1965</v>
      </c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/>
      <c r="CL115" s="4"/>
      <c r="CM115" s="4"/>
      <c r="CN115" s="4"/>
      <c r="CO115" s="4"/>
      <c r="CP115" s="4"/>
      <c r="CQ115" s="4"/>
      <c r="CR115" s="4"/>
      <c r="CS115" s="4"/>
      <c r="CT115" s="4"/>
      <c r="CU115" s="4"/>
      <c r="CV115" s="4"/>
      <c r="CW115" s="4"/>
      <c r="CX115" s="4"/>
      <c r="CY115" s="4"/>
      <c r="CZ115" s="4"/>
      <c r="DA115" s="4"/>
      <c r="DB115" s="4"/>
      <c r="DC115" s="4"/>
      <c r="DD115" s="4"/>
      <c r="DE115" s="4"/>
      <c r="DF115" s="4"/>
      <c r="DG115" s="4"/>
      <c r="DH115" s="4"/>
      <c r="DI115" s="4"/>
      <c r="DJ115" s="4"/>
      <c r="DK115" s="4"/>
      <c r="DL115" s="4"/>
      <c r="DM115" s="4"/>
      <c r="DN115" s="4"/>
      <c r="DO115" s="4"/>
      <c r="DP115" s="4"/>
      <c r="DQ115" s="4"/>
      <c r="DR115" s="4"/>
      <c r="DS115" s="4"/>
      <c r="DT115" s="4"/>
      <c r="DU115" s="4"/>
      <c r="DV115" s="4"/>
      <c r="DW115" s="4"/>
      <c r="DX115" s="4"/>
      <c r="DY115" s="4"/>
      <c r="DZ115" s="4"/>
      <c r="EA115" s="4"/>
      <c r="EB115" s="4"/>
      <c r="EC115" s="4"/>
      <c r="ED115" s="4"/>
      <c r="EE115" s="4"/>
      <c r="EF115" s="4"/>
      <c r="EG115" s="4"/>
      <c r="EH115" s="4"/>
      <c r="EI115" s="4"/>
      <c r="EJ115" s="4"/>
      <c r="EK115" s="4"/>
      <c r="EL115" s="4"/>
      <c r="EM115" s="4"/>
      <c r="EN115" s="4"/>
      <c r="EO115" s="4"/>
      <c r="EP115" s="4"/>
      <c r="EQ115" s="4"/>
      <c r="ER115" s="4"/>
      <c r="ES115" s="4"/>
      <c r="ET115" s="4"/>
      <c r="EU115" s="4"/>
      <c r="EV115" s="4"/>
      <c r="EW115" s="4"/>
      <c r="EX115" s="4"/>
      <c r="EY115" s="4"/>
      <c r="EZ115" s="4"/>
      <c r="FA115" s="4"/>
      <c r="FB115" s="4"/>
      <c r="FC115" s="4"/>
      <c r="FD115" s="4"/>
      <c r="FE115" s="4"/>
      <c r="FF115" s="4"/>
      <c r="FG115" s="4"/>
      <c r="FH115" s="4"/>
      <c r="FI115" s="4"/>
      <c r="FJ115" s="4"/>
      <c r="FK115" s="4"/>
      <c r="FL115" s="4"/>
      <c r="FM115" s="4"/>
      <c r="FN115" s="4"/>
      <c r="FO115" s="4"/>
      <c r="FP115" s="4"/>
      <c r="FQ115" s="4"/>
      <c r="FR115" s="4"/>
      <c r="FS115" s="4"/>
      <c r="FT115" s="4"/>
      <c r="FU115" s="4"/>
      <c r="FV115" s="4"/>
      <c r="FW115" s="4"/>
      <c r="FX115" s="4"/>
      <c r="FY115" s="4"/>
      <c r="FZ115" s="4"/>
      <c r="GA115" s="4"/>
      <c r="GB115" s="4"/>
      <c r="GC115" s="4"/>
      <c r="GD115" s="4"/>
      <c r="GE115" s="4"/>
      <c r="GF115" s="4"/>
      <c r="GG115" s="4"/>
      <c r="GH115" s="4"/>
      <c r="GI115" s="4"/>
      <c r="GJ115" s="4"/>
      <c r="GK115" s="4"/>
    </row>
    <row r="116" spans="1:193" x14ac:dyDescent="0.2">
      <c r="A116" s="11"/>
      <c r="B116" s="12"/>
      <c r="C116" s="33"/>
      <c r="D116" s="34">
        <f t="shared" ref="D116:J116" si="54">ROUND(D114/D115,5)</f>
        <v>5.5399999999999998E-3</v>
      </c>
      <c r="E116" s="34">
        <f t="shared" si="54"/>
        <v>3.458E-2</v>
      </c>
      <c r="F116" s="34">
        <f t="shared" si="54"/>
        <v>0.10013</v>
      </c>
      <c r="G116" s="34">
        <f t="shared" si="54"/>
        <v>0.11327</v>
      </c>
      <c r="H116" s="34">
        <f t="shared" si="54"/>
        <v>4.4040000000000003E-2</v>
      </c>
      <c r="I116" s="34">
        <f t="shared" si="54"/>
        <v>7.8700000000000003E-3</v>
      </c>
      <c r="J116" s="35">
        <f t="shared" si="54"/>
        <v>0</v>
      </c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  <c r="CH116" s="4"/>
      <c r="CI116" s="4"/>
      <c r="CJ116" s="4"/>
      <c r="CK116" s="4"/>
      <c r="CL116" s="4"/>
      <c r="CM116" s="4"/>
      <c r="CN116" s="4"/>
      <c r="CO116" s="4"/>
      <c r="CP116" s="4"/>
      <c r="CQ116" s="4"/>
      <c r="CR116" s="4"/>
      <c r="CS116" s="4"/>
      <c r="CT116" s="4"/>
      <c r="CU116" s="4"/>
      <c r="CV116" s="4"/>
      <c r="CW116" s="4"/>
      <c r="CX116" s="4"/>
      <c r="CY116" s="4"/>
      <c r="CZ116" s="4"/>
      <c r="DA116" s="4"/>
      <c r="DB116" s="4"/>
      <c r="DC116" s="4"/>
      <c r="DD116" s="4"/>
      <c r="DE116" s="4"/>
      <c r="DF116" s="4"/>
      <c r="DG116" s="4"/>
      <c r="DH116" s="4"/>
      <c r="DI116" s="4"/>
      <c r="DJ116" s="4"/>
      <c r="DK116" s="4"/>
      <c r="DL116" s="4"/>
      <c r="DM116" s="4"/>
      <c r="DN116" s="4"/>
      <c r="DO116" s="4"/>
      <c r="DP116" s="4"/>
      <c r="DQ116" s="4"/>
      <c r="DR116" s="4"/>
      <c r="DS116" s="4"/>
      <c r="DT116" s="4"/>
      <c r="DU116" s="4"/>
      <c r="DV116" s="4"/>
      <c r="DW116" s="4"/>
      <c r="DX116" s="4"/>
      <c r="DY116" s="4"/>
      <c r="DZ116" s="4"/>
      <c r="EA116" s="4"/>
      <c r="EB116" s="4"/>
      <c r="EC116" s="4"/>
      <c r="ED116" s="4"/>
      <c r="EE116" s="4"/>
      <c r="EF116" s="4"/>
      <c r="EG116" s="4"/>
      <c r="EH116" s="4"/>
      <c r="EI116" s="4"/>
      <c r="EJ116" s="4"/>
      <c r="EK116" s="4"/>
      <c r="EL116" s="4"/>
      <c r="EM116" s="4"/>
      <c r="EN116" s="4"/>
      <c r="EO116" s="4"/>
      <c r="EP116" s="4"/>
      <c r="EQ116" s="4"/>
      <c r="ER116" s="4"/>
      <c r="ES116" s="4"/>
      <c r="ET116" s="4"/>
      <c r="EU116" s="4"/>
      <c r="EV116" s="4"/>
      <c r="EW116" s="4"/>
      <c r="EX116" s="4"/>
      <c r="EY116" s="4"/>
      <c r="EZ116" s="4"/>
      <c r="FA116" s="4"/>
      <c r="FB116" s="4"/>
      <c r="FC116" s="4"/>
      <c r="FD116" s="4"/>
      <c r="FE116" s="4"/>
      <c r="FF116" s="4"/>
      <c r="FG116" s="4"/>
      <c r="FH116" s="4"/>
      <c r="FI116" s="4"/>
      <c r="FJ116" s="4"/>
      <c r="FK116" s="4"/>
      <c r="FL116" s="4"/>
      <c r="FM116" s="4"/>
      <c r="FN116" s="4"/>
      <c r="FO116" s="4"/>
      <c r="FP116" s="4"/>
      <c r="FQ116" s="4"/>
      <c r="FR116" s="4"/>
      <c r="FS116" s="4"/>
      <c r="FT116" s="4"/>
      <c r="FU116" s="4"/>
      <c r="FV116" s="4"/>
      <c r="FW116" s="4"/>
      <c r="FX116" s="4"/>
      <c r="FY116" s="4"/>
      <c r="FZ116" s="4"/>
      <c r="GA116" s="4"/>
      <c r="GB116" s="4"/>
      <c r="GC116" s="4"/>
      <c r="GD116" s="4"/>
      <c r="GE116" s="4"/>
      <c r="GF116" s="4"/>
      <c r="GG116" s="4"/>
      <c r="GH116" s="4"/>
      <c r="GI116" s="4"/>
      <c r="GJ116" s="4"/>
      <c r="GK116" s="4"/>
    </row>
    <row r="117" spans="1:193" x14ac:dyDescent="0.2">
      <c r="A117" s="63"/>
      <c r="B117" s="37" t="s">
        <v>16</v>
      </c>
      <c r="C117" s="38">
        <f>SUM(D117+E117+F117+G117+H117+I117+J117)</f>
        <v>1.52715</v>
      </c>
      <c r="D117" s="40">
        <f t="shared" ref="D117:J117" si="55">ROUND(D116*5,5)</f>
        <v>2.7699999999999999E-2</v>
      </c>
      <c r="E117" s="40">
        <f t="shared" si="55"/>
        <v>0.1729</v>
      </c>
      <c r="F117" s="40">
        <f t="shared" si="55"/>
        <v>0.50065000000000004</v>
      </c>
      <c r="G117" s="40">
        <f t="shared" si="55"/>
        <v>0.56635000000000002</v>
      </c>
      <c r="H117" s="40">
        <f t="shared" si="55"/>
        <v>0.22020000000000001</v>
      </c>
      <c r="I117" s="40">
        <f t="shared" si="55"/>
        <v>3.9350000000000003E-2</v>
      </c>
      <c r="J117" s="41">
        <f t="shared" si="55"/>
        <v>0</v>
      </c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  <c r="CH117" s="4"/>
      <c r="CI117" s="4"/>
      <c r="CJ117" s="4"/>
      <c r="CK117" s="4"/>
      <c r="CL117" s="4"/>
      <c r="CM117" s="4"/>
      <c r="CN117" s="4"/>
      <c r="CO117" s="4"/>
      <c r="CP117" s="4"/>
      <c r="CQ117" s="4"/>
      <c r="CR117" s="4"/>
      <c r="CS117" s="4"/>
      <c r="CT117" s="4"/>
      <c r="CU117" s="4"/>
      <c r="CV117" s="4"/>
      <c r="CW117" s="4"/>
      <c r="CX117" s="4"/>
      <c r="CY117" s="4"/>
      <c r="CZ117" s="4"/>
      <c r="DA117" s="4"/>
      <c r="DB117" s="4"/>
      <c r="DC117" s="4"/>
      <c r="DD117" s="4"/>
      <c r="DE117" s="4"/>
      <c r="DF117" s="4"/>
      <c r="DG117" s="4"/>
      <c r="DH117" s="4"/>
      <c r="DI117" s="4"/>
      <c r="DJ117" s="4"/>
      <c r="DK117" s="4"/>
      <c r="DL117" s="4"/>
      <c r="DM117" s="4"/>
      <c r="DN117" s="4"/>
      <c r="DO117" s="4"/>
      <c r="DP117" s="4"/>
      <c r="DQ117" s="4"/>
      <c r="DR117" s="4"/>
      <c r="DS117" s="4"/>
      <c r="DT117" s="4"/>
      <c r="DU117" s="4"/>
      <c r="DV117" s="4"/>
      <c r="DW117" s="4"/>
      <c r="DX117" s="4"/>
      <c r="DY117" s="4"/>
      <c r="DZ117" s="4"/>
      <c r="EA117" s="4"/>
      <c r="EB117" s="4"/>
      <c r="EC117" s="4"/>
      <c r="ED117" s="4"/>
      <c r="EE117" s="4"/>
      <c r="EF117" s="4"/>
      <c r="EG117" s="4"/>
      <c r="EH117" s="4"/>
      <c r="EI117" s="4"/>
      <c r="EJ117" s="4"/>
      <c r="EK117" s="4"/>
      <c r="EL117" s="4"/>
      <c r="EM117" s="4"/>
      <c r="EN117" s="4"/>
      <c r="EO117" s="4"/>
      <c r="EP117" s="4"/>
      <c r="EQ117" s="4"/>
      <c r="ER117" s="4"/>
      <c r="ES117" s="4"/>
      <c r="ET117" s="4"/>
      <c r="EU117" s="4"/>
      <c r="EV117" s="4"/>
      <c r="EW117" s="4"/>
      <c r="EX117" s="4"/>
      <c r="EY117" s="4"/>
      <c r="EZ117" s="4"/>
      <c r="FA117" s="4"/>
      <c r="FB117" s="4"/>
      <c r="FC117" s="4"/>
      <c r="FD117" s="4"/>
      <c r="FE117" s="4"/>
      <c r="FF117" s="4"/>
      <c r="FG117" s="4"/>
      <c r="FH117" s="4"/>
      <c r="FI117" s="4"/>
      <c r="FJ117" s="4"/>
      <c r="FK117" s="4"/>
      <c r="FL117" s="4"/>
      <c r="FM117" s="4"/>
      <c r="FN117" s="4"/>
      <c r="FO117" s="4"/>
      <c r="FP117" s="4"/>
      <c r="FQ117" s="4"/>
      <c r="FR117" s="4"/>
      <c r="FS117" s="4"/>
      <c r="FT117" s="4"/>
      <c r="FU117" s="4"/>
      <c r="FV117" s="4"/>
      <c r="FW117" s="4"/>
      <c r="FX117" s="4"/>
      <c r="FY117" s="4"/>
      <c r="FZ117" s="4"/>
      <c r="GA117" s="4"/>
      <c r="GB117" s="4"/>
      <c r="GC117" s="4"/>
      <c r="GD117" s="4"/>
      <c r="GE117" s="4"/>
      <c r="GF117" s="4"/>
      <c r="GG117" s="4"/>
      <c r="GH117" s="4"/>
      <c r="GI117" s="4"/>
      <c r="GJ117" s="4"/>
      <c r="GK117" s="4"/>
    </row>
    <row r="118" spans="1:193" x14ac:dyDescent="0.2">
      <c r="A118" s="26" t="s">
        <v>44</v>
      </c>
      <c r="B118" s="27" t="s">
        <v>14</v>
      </c>
      <c r="C118" s="13">
        <f>D118+E118+F118+G118+H118+I118+J118</f>
        <v>381</v>
      </c>
      <c r="D118" s="43">
        <v>13</v>
      </c>
      <c r="E118" s="43">
        <v>66</v>
      </c>
      <c r="F118" s="43">
        <v>98</v>
      </c>
      <c r="G118" s="43">
        <v>119</v>
      </c>
      <c r="H118" s="43">
        <v>69</v>
      </c>
      <c r="I118" s="43">
        <v>15</v>
      </c>
      <c r="J118" s="49">
        <v>1</v>
      </c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  <c r="CK118" s="4"/>
      <c r="CL118" s="4"/>
      <c r="CM118" s="4"/>
      <c r="CN118" s="4"/>
      <c r="CO118" s="4"/>
      <c r="CP118" s="4"/>
      <c r="CQ118" s="4"/>
      <c r="CR118" s="4"/>
      <c r="CS118" s="4"/>
      <c r="CT118" s="4"/>
      <c r="CU118" s="4"/>
      <c r="CV118" s="4"/>
      <c r="CW118" s="4"/>
      <c r="CX118" s="4"/>
      <c r="CY118" s="4"/>
      <c r="CZ118" s="4"/>
      <c r="DA118" s="4"/>
      <c r="DB118" s="4"/>
      <c r="DC118" s="4"/>
      <c r="DD118" s="4"/>
      <c r="DE118" s="4"/>
      <c r="DF118" s="4"/>
      <c r="DG118" s="4"/>
      <c r="DH118" s="4"/>
      <c r="DI118" s="4"/>
      <c r="DJ118" s="4"/>
      <c r="DK118" s="4"/>
      <c r="DL118" s="4"/>
      <c r="DM118" s="4"/>
      <c r="DN118" s="4"/>
      <c r="DO118" s="4"/>
      <c r="DP118" s="4"/>
      <c r="DQ118" s="4"/>
      <c r="DR118" s="4"/>
      <c r="DS118" s="4"/>
      <c r="DT118" s="4"/>
      <c r="DU118" s="4"/>
      <c r="DV118" s="4"/>
      <c r="DW118" s="4"/>
      <c r="DX118" s="4"/>
      <c r="DY118" s="4"/>
      <c r="DZ118" s="4"/>
      <c r="EA118" s="4"/>
      <c r="EB118" s="4"/>
      <c r="EC118" s="4"/>
      <c r="ED118" s="4"/>
      <c r="EE118" s="4"/>
      <c r="EF118" s="4"/>
      <c r="EG118" s="4"/>
      <c r="EH118" s="4"/>
      <c r="EI118" s="4"/>
      <c r="EJ118" s="4"/>
      <c r="EK118" s="4"/>
      <c r="EL118" s="4"/>
      <c r="EM118" s="4"/>
      <c r="EN118" s="4"/>
      <c r="EO118" s="4"/>
      <c r="EP118" s="4"/>
      <c r="EQ118" s="4"/>
      <c r="ER118" s="4"/>
      <c r="ES118" s="4"/>
      <c r="ET118" s="4"/>
      <c r="EU118" s="4"/>
      <c r="EV118" s="4"/>
      <c r="EW118" s="4"/>
      <c r="EX118" s="4"/>
      <c r="EY118" s="4"/>
      <c r="EZ118" s="4"/>
      <c r="FA118" s="4"/>
      <c r="FB118" s="4"/>
      <c r="FC118" s="4"/>
      <c r="FD118" s="4"/>
      <c r="FE118" s="4"/>
      <c r="FF118" s="4"/>
      <c r="FG118" s="4"/>
      <c r="FH118" s="4"/>
      <c r="FI118" s="4"/>
      <c r="FJ118" s="4"/>
      <c r="FK118" s="4"/>
      <c r="FL118" s="4"/>
      <c r="FM118" s="4"/>
      <c r="FN118" s="4"/>
      <c r="FO118" s="4"/>
      <c r="FP118" s="4"/>
      <c r="FQ118" s="4"/>
      <c r="FR118" s="4"/>
      <c r="FS118" s="4"/>
      <c r="FT118" s="4"/>
      <c r="FU118" s="4"/>
      <c r="FV118" s="4"/>
      <c r="FW118" s="4"/>
      <c r="FX118" s="4"/>
      <c r="FY118" s="4"/>
      <c r="FZ118" s="4"/>
      <c r="GA118" s="4"/>
      <c r="GB118" s="4"/>
      <c r="GC118" s="4"/>
      <c r="GD118" s="4"/>
      <c r="GE118" s="4"/>
      <c r="GF118" s="4"/>
      <c r="GG118" s="4"/>
      <c r="GH118" s="4"/>
      <c r="GI118" s="4"/>
      <c r="GJ118" s="4"/>
      <c r="GK118" s="4"/>
    </row>
    <row r="119" spans="1:193" x14ac:dyDescent="0.25">
      <c r="A119" s="11"/>
      <c r="B119" s="12" t="s">
        <v>15</v>
      </c>
      <c r="C119" s="17">
        <f>SUM(D119:J119)</f>
        <v>13491</v>
      </c>
      <c r="D119" s="31">
        <v>1837</v>
      </c>
      <c r="E119" s="31">
        <v>1887</v>
      </c>
      <c r="F119" s="31">
        <v>1593</v>
      </c>
      <c r="G119" s="31">
        <v>1679</v>
      </c>
      <c r="H119" s="31">
        <v>1724</v>
      </c>
      <c r="I119" s="31">
        <v>2441</v>
      </c>
      <c r="J119" s="32">
        <v>2330</v>
      </c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  <c r="CK119" s="4"/>
      <c r="CL119" s="4"/>
      <c r="CM119" s="4"/>
      <c r="CN119" s="4"/>
      <c r="CO119" s="4"/>
      <c r="CP119" s="4"/>
      <c r="CQ119" s="4"/>
      <c r="CR119" s="4"/>
      <c r="CS119" s="4"/>
      <c r="CT119" s="4"/>
      <c r="CU119" s="4"/>
      <c r="CV119" s="4"/>
      <c r="CW119" s="4"/>
      <c r="CX119" s="4"/>
      <c r="CY119" s="4"/>
      <c r="CZ119" s="4"/>
      <c r="DA119" s="4"/>
      <c r="DB119" s="4"/>
      <c r="DC119" s="4"/>
      <c r="DD119" s="4"/>
      <c r="DE119" s="4"/>
      <c r="DF119" s="4"/>
      <c r="DG119" s="4"/>
      <c r="DH119" s="4"/>
      <c r="DI119" s="4"/>
      <c r="DJ119" s="4"/>
      <c r="DK119" s="4"/>
      <c r="DL119" s="4"/>
      <c r="DM119" s="4"/>
      <c r="DN119" s="4"/>
      <c r="DO119" s="4"/>
      <c r="DP119" s="4"/>
      <c r="DQ119" s="4"/>
      <c r="DR119" s="4"/>
      <c r="DS119" s="4"/>
      <c r="DT119" s="4"/>
      <c r="DU119" s="4"/>
      <c r="DV119" s="4"/>
      <c r="DW119" s="4"/>
      <c r="DX119" s="4"/>
      <c r="DY119" s="4"/>
      <c r="DZ119" s="4"/>
      <c r="EA119" s="4"/>
      <c r="EB119" s="4"/>
      <c r="EC119" s="4"/>
      <c r="ED119" s="4"/>
      <c r="EE119" s="4"/>
      <c r="EF119" s="4"/>
      <c r="EG119" s="4"/>
      <c r="EH119" s="4"/>
      <c r="EI119" s="4"/>
      <c r="EJ119" s="4"/>
      <c r="EK119" s="4"/>
      <c r="EL119" s="4"/>
      <c r="EM119" s="4"/>
      <c r="EN119" s="4"/>
      <c r="EO119" s="4"/>
      <c r="EP119" s="4"/>
      <c r="EQ119" s="4"/>
      <c r="ER119" s="4"/>
      <c r="ES119" s="4"/>
      <c r="ET119" s="4"/>
      <c r="EU119" s="4"/>
      <c r="EV119" s="4"/>
      <c r="EW119" s="4"/>
      <c r="EX119" s="4"/>
      <c r="EY119" s="4"/>
      <c r="EZ119" s="4"/>
      <c r="FA119" s="4"/>
      <c r="FB119" s="4"/>
      <c r="FC119" s="4"/>
      <c r="FD119" s="4"/>
      <c r="FE119" s="4"/>
      <c r="FF119" s="4"/>
      <c r="FG119" s="4"/>
      <c r="FH119" s="4"/>
      <c r="FI119" s="4"/>
      <c r="FJ119" s="4"/>
      <c r="FK119" s="4"/>
      <c r="FL119" s="4"/>
      <c r="FM119" s="4"/>
      <c r="FN119" s="4"/>
      <c r="FO119" s="4"/>
      <c r="FP119" s="4"/>
      <c r="FQ119" s="4"/>
      <c r="FR119" s="4"/>
      <c r="FS119" s="4"/>
      <c r="FT119" s="4"/>
      <c r="FU119" s="4"/>
      <c r="FV119" s="4"/>
      <c r="FW119" s="4"/>
      <c r="FX119" s="4"/>
      <c r="FY119" s="4"/>
      <c r="FZ119" s="4"/>
      <c r="GA119" s="4"/>
      <c r="GB119" s="4"/>
      <c r="GC119" s="4"/>
      <c r="GD119" s="4"/>
      <c r="GE119" s="4"/>
      <c r="GF119" s="4"/>
      <c r="GG119" s="4"/>
      <c r="GH119" s="4"/>
      <c r="GI119" s="4"/>
      <c r="GJ119" s="4"/>
      <c r="GK119" s="4"/>
    </row>
    <row r="120" spans="1:193" x14ac:dyDescent="0.2">
      <c r="A120" s="11"/>
      <c r="B120" s="12"/>
      <c r="C120" s="33" t="s">
        <v>4</v>
      </c>
      <c r="D120" s="34">
        <f t="shared" ref="D120:J120" si="56">ROUND(D118/D119,5)</f>
        <v>7.0800000000000004E-3</v>
      </c>
      <c r="E120" s="34">
        <f t="shared" si="56"/>
        <v>3.4979999999999997E-2</v>
      </c>
      <c r="F120" s="34">
        <f t="shared" si="56"/>
        <v>6.1519999999999998E-2</v>
      </c>
      <c r="G120" s="34">
        <f t="shared" si="56"/>
        <v>7.0879999999999999E-2</v>
      </c>
      <c r="H120" s="34">
        <f t="shared" si="56"/>
        <v>4.002E-2</v>
      </c>
      <c r="I120" s="34">
        <f t="shared" si="56"/>
        <v>6.1500000000000001E-3</v>
      </c>
      <c r="J120" s="35">
        <f t="shared" si="56"/>
        <v>4.2999999999999999E-4</v>
      </c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"/>
      <c r="CW120" s="4"/>
      <c r="CX120" s="4"/>
      <c r="CY120" s="4"/>
      <c r="CZ120" s="4"/>
      <c r="DA120" s="4"/>
      <c r="DB120" s="4"/>
      <c r="DC120" s="4"/>
      <c r="DD120" s="4"/>
      <c r="DE120" s="4"/>
      <c r="DF120" s="4"/>
      <c r="DG120" s="4"/>
      <c r="DH120" s="4"/>
      <c r="DI120" s="4"/>
      <c r="DJ120" s="4"/>
      <c r="DK120" s="4"/>
      <c r="DL120" s="4"/>
      <c r="DM120" s="4"/>
      <c r="DN120" s="4"/>
      <c r="DO120" s="4"/>
      <c r="DP120" s="4"/>
      <c r="DQ120" s="4"/>
      <c r="DR120" s="4"/>
      <c r="DS120" s="4"/>
      <c r="DT120" s="4"/>
      <c r="DU120" s="4"/>
      <c r="DV120" s="4"/>
      <c r="DW120" s="4"/>
      <c r="DX120" s="4"/>
      <c r="DY120" s="4"/>
      <c r="DZ120" s="4"/>
      <c r="EA120" s="4"/>
      <c r="EB120" s="4"/>
      <c r="EC120" s="4"/>
      <c r="ED120" s="4"/>
      <c r="EE120" s="4"/>
      <c r="EF120" s="4"/>
      <c r="EG120" s="4"/>
      <c r="EH120" s="4"/>
      <c r="EI120" s="4"/>
      <c r="EJ120" s="4"/>
      <c r="EK120" s="4"/>
      <c r="EL120" s="4"/>
      <c r="EM120" s="4"/>
      <c r="EN120" s="4"/>
      <c r="EO120" s="4"/>
      <c r="EP120" s="4"/>
      <c r="EQ120" s="4"/>
      <c r="ER120" s="4"/>
      <c r="ES120" s="4"/>
      <c r="ET120" s="4"/>
      <c r="EU120" s="4"/>
      <c r="EV120" s="4"/>
      <c r="EW120" s="4"/>
      <c r="EX120" s="4"/>
      <c r="EY120" s="4"/>
      <c r="EZ120" s="4"/>
      <c r="FA120" s="4"/>
      <c r="FB120" s="4"/>
      <c r="FC120" s="4"/>
      <c r="FD120" s="4"/>
      <c r="FE120" s="4"/>
      <c r="FF120" s="4"/>
      <c r="FG120" s="4"/>
      <c r="FH120" s="4"/>
      <c r="FI120" s="4"/>
      <c r="FJ120" s="4"/>
      <c r="FK120" s="4"/>
      <c r="FL120" s="4"/>
      <c r="FM120" s="4"/>
      <c r="FN120" s="4"/>
      <c r="FO120" s="4"/>
      <c r="FP120" s="4"/>
      <c r="FQ120" s="4"/>
      <c r="FR120" s="4"/>
      <c r="FS120" s="4"/>
      <c r="FT120" s="4"/>
      <c r="FU120" s="4"/>
      <c r="FV120" s="4"/>
      <c r="FW120" s="4"/>
      <c r="FX120" s="4"/>
      <c r="FY120" s="4"/>
      <c r="FZ120" s="4"/>
      <c r="GA120" s="4"/>
      <c r="GB120" s="4"/>
      <c r="GC120" s="4"/>
      <c r="GD120" s="4"/>
      <c r="GE120" s="4"/>
      <c r="GF120" s="4"/>
      <c r="GG120" s="4"/>
      <c r="GH120" s="4"/>
      <c r="GI120" s="4"/>
      <c r="GJ120" s="4"/>
      <c r="GK120" s="4"/>
    </row>
    <row r="121" spans="1:193" x14ac:dyDescent="0.2">
      <c r="A121" s="63"/>
      <c r="B121" s="37" t="s">
        <v>16</v>
      </c>
      <c r="C121" s="38">
        <f>SUM(D121+E121+F121+G121+H121+I121+J121)</f>
        <v>1.1053000000000002</v>
      </c>
      <c r="D121" s="40">
        <f t="shared" ref="D121:J121" si="57">ROUND(D120*5,5)</f>
        <v>3.5400000000000001E-2</v>
      </c>
      <c r="E121" s="40">
        <f t="shared" si="57"/>
        <v>0.1749</v>
      </c>
      <c r="F121" s="40">
        <f t="shared" si="57"/>
        <v>0.30759999999999998</v>
      </c>
      <c r="G121" s="40">
        <f t="shared" si="57"/>
        <v>0.35439999999999999</v>
      </c>
      <c r="H121" s="40">
        <f t="shared" si="57"/>
        <v>0.2001</v>
      </c>
      <c r="I121" s="40">
        <f t="shared" si="57"/>
        <v>3.075E-2</v>
      </c>
      <c r="J121" s="41">
        <f t="shared" si="57"/>
        <v>2.15E-3</v>
      </c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  <c r="DD121" s="4"/>
      <c r="DE121" s="4"/>
      <c r="DF121" s="4"/>
      <c r="DG121" s="4"/>
      <c r="DH121" s="4"/>
      <c r="DI121" s="4"/>
      <c r="DJ121" s="4"/>
      <c r="DK121" s="4"/>
      <c r="DL121" s="4"/>
      <c r="DM121" s="4"/>
      <c r="DN121" s="4"/>
      <c r="DO121" s="4"/>
      <c r="DP121" s="4"/>
      <c r="DQ121" s="4"/>
      <c r="DR121" s="4"/>
      <c r="DS121" s="4"/>
      <c r="DT121" s="4"/>
      <c r="DU121" s="4"/>
      <c r="DV121" s="4"/>
      <c r="DW121" s="4"/>
      <c r="DX121" s="4"/>
      <c r="DY121" s="4"/>
      <c r="DZ121" s="4"/>
      <c r="EA121" s="4"/>
      <c r="EB121" s="4"/>
      <c r="EC121" s="4"/>
      <c r="ED121" s="4"/>
      <c r="EE121" s="4"/>
      <c r="EF121" s="4"/>
      <c r="EG121" s="4"/>
      <c r="EH121" s="4"/>
      <c r="EI121" s="4"/>
      <c r="EJ121" s="4"/>
      <c r="EK121" s="4"/>
      <c r="EL121" s="4"/>
      <c r="EM121" s="4"/>
      <c r="EN121" s="4"/>
      <c r="EO121" s="4"/>
      <c r="EP121" s="4"/>
      <c r="EQ121" s="4"/>
      <c r="ER121" s="4"/>
      <c r="ES121" s="4"/>
      <c r="ET121" s="4"/>
      <c r="EU121" s="4"/>
      <c r="EV121" s="4"/>
      <c r="EW121" s="4"/>
      <c r="EX121" s="4"/>
      <c r="EY121" s="4"/>
      <c r="EZ121" s="4"/>
      <c r="FA121" s="4"/>
      <c r="FB121" s="4"/>
      <c r="FC121" s="4"/>
      <c r="FD121" s="4"/>
      <c r="FE121" s="4"/>
      <c r="FF121" s="4"/>
      <c r="FG121" s="4"/>
      <c r="FH121" s="4"/>
      <c r="FI121" s="4"/>
      <c r="FJ121" s="4"/>
      <c r="FK121" s="4"/>
      <c r="FL121" s="4"/>
      <c r="FM121" s="4"/>
      <c r="FN121" s="4"/>
      <c r="FO121" s="4"/>
      <c r="FP121" s="4"/>
      <c r="FQ121" s="4"/>
      <c r="FR121" s="4"/>
      <c r="FS121" s="4"/>
      <c r="FT121" s="4"/>
      <c r="FU121" s="4"/>
      <c r="FV121" s="4"/>
      <c r="FW121" s="4"/>
      <c r="FX121" s="4"/>
      <c r="FY121" s="4"/>
      <c r="FZ121" s="4"/>
      <c r="GA121" s="4"/>
      <c r="GB121" s="4"/>
      <c r="GC121" s="4"/>
      <c r="GD121" s="4"/>
      <c r="GE121" s="4"/>
      <c r="GF121" s="4"/>
      <c r="GG121" s="4"/>
      <c r="GH121" s="4"/>
      <c r="GI121" s="4"/>
      <c r="GJ121" s="4"/>
      <c r="GK121" s="4"/>
    </row>
    <row r="122" spans="1:193" x14ac:dyDescent="0.2">
      <c r="A122" s="26" t="s">
        <v>45</v>
      </c>
      <c r="B122" s="27" t="s">
        <v>14</v>
      </c>
      <c r="C122" s="13">
        <f>D122+E122+F122+G122+H122+I122+J122</f>
        <v>695</v>
      </c>
      <c r="D122" s="43">
        <v>3</v>
      </c>
      <c r="E122" s="43">
        <v>40</v>
      </c>
      <c r="F122" s="43">
        <v>160</v>
      </c>
      <c r="G122" s="43">
        <v>253</v>
      </c>
      <c r="H122" s="43">
        <v>200</v>
      </c>
      <c r="I122" s="43">
        <v>38</v>
      </c>
      <c r="J122" s="44">
        <v>1</v>
      </c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  <c r="DA122" s="4"/>
      <c r="DB122" s="4"/>
      <c r="DC122" s="4"/>
      <c r="DD122" s="4"/>
      <c r="DE122" s="4"/>
      <c r="DF122" s="4"/>
      <c r="DG122" s="4"/>
      <c r="DH122" s="4"/>
      <c r="DI122" s="4"/>
      <c r="DJ122" s="4"/>
      <c r="DK122" s="4"/>
      <c r="DL122" s="4"/>
      <c r="DM122" s="4"/>
      <c r="DN122" s="4"/>
      <c r="DO122" s="4"/>
      <c r="DP122" s="4"/>
      <c r="DQ122" s="4"/>
      <c r="DR122" s="4"/>
      <c r="DS122" s="4"/>
      <c r="DT122" s="4"/>
      <c r="DU122" s="4"/>
      <c r="DV122" s="4"/>
      <c r="DW122" s="4"/>
      <c r="DX122" s="4"/>
      <c r="DY122" s="4"/>
      <c r="DZ122" s="4"/>
      <c r="EA122" s="4"/>
      <c r="EB122" s="4"/>
      <c r="EC122" s="4"/>
      <c r="ED122" s="4"/>
      <c r="EE122" s="4"/>
      <c r="EF122" s="4"/>
      <c r="EG122" s="4"/>
      <c r="EH122" s="4"/>
      <c r="EI122" s="4"/>
      <c r="EJ122" s="4"/>
      <c r="EK122" s="4"/>
      <c r="EL122" s="4"/>
      <c r="EM122" s="4"/>
      <c r="EN122" s="4"/>
      <c r="EO122" s="4"/>
      <c r="EP122" s="4"/>
      <c r="EQ122" s="4"/>
      <c r="ER122" s="4"/>
      <c r="ES122" s="4"/>
      <c r="ET122" s="4"/>
      <c r="EU122" s="4"/>
      <c r="EV122" s="4"/>
      <c r="EW122" s="4"/>
      <c r="EX122" s="4"/>
      <c r="EY122" s="4"/>
      <c r="EZ122" s="4"/>
      <c r="FA122" s="4"/>
      <c r="FB122" s="4"/>
      <c r="FC122" s="4"/>
      <c r="FD122" s="4"/>
      <c r="FE122" s="4"/>
      <c r="FF122" s="4"/>
      <c r="FG122" s="4"/>
      <c r="FH122" s="4"/>
      <c r="FI122" s="4"/>
      <c r="FJ122" s="4"/>
      <c r="FK122" s="4"/>
      <c r="FL122" s="4"/>
      <c r="FM122" s="4"/>
      <c r="FN122" s="4"/>
      <c r="FO122" s="4"/>
      <c r="FP122" s="4"/>
      <c r="FQ122" s="4"/>
      <c r="FR122" s="4"/>
      <c r="FS122" s="4"/>
      <c r="FT122" s="4"/>
      <c r="FU122" s="4"/>
      <c r="FV122" s="4"/>
      <c r="FW122" s="4"/>
      <c r="FX122" s="4"/>
      <c r="FY122" s="4"/>
      <c r="FZ122" s="4"/>
      <c r="GA122" s="4"/>
      <c r="GB122" s="4"/>
      <c r="GC122" s="4"/>
      <c r="GD122" s="4"/>
      <c r="GE122" s="4"/>
      <c r="GF122" s="4"/>
      <c r="GG122" s="4"/>
      <c r="GH122" s="4"/>
      <c r="GI122" s="4"/>
      <c r="GJ122" s="4"/>
      <c r="GK122" s="4"/>
    </row>
    <row r="123" spans="1:193" x14ac:dyDescent="0.25">
      <c r="A123" s="11"/>
      <c r="B123" s="12" t="s">
        <v>15</v>
      </c>
      <c r="C123" s="17">
        <f>SUM(D123:J123)</f>
        <v>19684</v>
      </c>
      <c r="D123" s="31">
        <v>2342</v>
      </c>
      <c r="E123" s="31">
        <v>2398</v>
      </c>
      <c r="F123" s="31">
        <v>2377</v>
      </c>
      <c r="G123" s="31">
        <v>2851</v>
      </c>
      <c r="H123" s="31">
        <v>3249</v>
      </c>
      <c r="I123" s="31">
        <v>3444</v>
      </c>
      <c r="J123" s="32">
        <v>3023</v>
      </c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  <c r="CH123" s="4"/>
      <c r="CI123" s="4"/>
      <c r="CJ123" s="4"/>
      <c r="CK123" s="4"/>
      <c r="CL123" s="4"/>
      <c r="CM123" s="4"/>
      <c r="CN123" s="4"/>
      <c r="CO123" s="4"/>
      <c r="CP123" s="4"/>
      <c r="CQ123" s="4"/>
      <c r="CR123" s="4"/>
      <c r="CS123" s="4"/>
      <c r="CT123" s="4"/>
      <c r="CU123" s="4"/>
      <c r="CV123" s="4"/>
      <c r="CW123" s="4"/>
      <c r="CX123" s="4"/>
      <c r="CY123" s="4"/>
      <c r="CZ123" s="4"/>
      <c r="DA123" s="4"/>
      <c r="DB123" s="4"/>
      <c r="DC123" s="4"/>
      <c r="DD123" s="4"/>
      <c r="DE123" s="4"/>
      <c r="DF123" s="4"/>
      <c r="DG123" s="4"/>
      <c r="DH123" s="4"/>
      <c r="DI123" s="4"/>
      <c r="DJ123" s="4"/>
      <c r="DK123" s="4"/>
      <c r="DL123" s="4"/>
      <c r="DM123" s="4"/>
      <c r="DN123" s="4"/>
      <c r="DO123" s="4"/>
      <c r="DP123" s="4"/>
      <c r="DQ123" s="4"/>
      <c r="DR123" s="4"/>
      <c r="DS123" s="4"/>
      <c r="DT123" s="4"/>
      <c r="DU123" s="4"/>
      <c r="DV123" s="4"/>
      <c r="DW123" s="4"/>
      <c r="DX123" s="4"/>
      <c r="DY123" s="4"/>
      <c r="DZ123" s="4"/>
      <c r="EA123" s="4"/>
      <c r="EB123" s="4"/>
      <c r="EC123" s="4"/>
      <c r="ED123" s="4"/>
      <c r="EE123" s="4"/>
      <c r="EF123" s="4"/>
      <c r="EG123" s="4"/>
      <c r="EH123" s="4"/>
      <c r="EI123" s="4"/>
      <c r="EJ123" s="4"/>
      <c r="EK123" s="4"/>
      <c r="EL123" s="4"/>
      <c r="EM123" s="4"/>
      <c r="EN123" s="4"/>
      <c r="EO123" s="4"/>
      <c r="EP123" s="4"/>
      <c r="EQ123" s="4"/>
      <c r="ER123" s="4"/>
      <c r="ES123" s="4"/>
      <c r="ET123" s="4"/>
      <c r="EU123" s="4"/>
      <c r="EV123" s="4"/>
      <c r="EW123" s="4"/>
      <c r="EX123" s="4"/>
      <c r="EY123" s="4"/>
      <c r="EZ123" s="4"/>
      <c r="FA123" s="4"/>
      <c r="FB123" s="4"/>
      <c r="FC123" s="4"/>
      <c r="FD123" s="4"/>
      <c r="FE123" s="4"/>
      <c r="FF123" s="4"/>
      <c r="FG123" s="4"/>
      <c r="FH123" s="4"/>
      <c r="FI123" s="4"/>
      <c r="FJ123" s="4"/>
      <c r="FK123" s="4"/>
      <c r="FL123" s="4"/>
      <c r="FM123" s="4"/>
      <c r="FN123" s="4"/>
      <c r="FO123" s="4"/>
      <c r="FP123" s="4"/>
      <c r="FQ123" s="4"/>
      <c r="FR123" s="4"/>
      <c r="FS123" s="4"/>
      <c r="FT123" s="4"/>
      <c r="FU123" s="4"/>
      <c r="FV123" s="4"/>
      <c r="FW123" s="4"/>
      <c r="FX123" s="4"/>
      <c r="FY123" s="4"/>
      <c r="FZ123" s="4"/>
      <c r="GA123" s="4"/>
      <c r="GB123" s="4"/>
      <c r="GC123" s="4"/>
      <c r="GD123" s="4"/>
      <c r="GE123" s="4"/>
      <c r="GF123" s="4"/>
      <c r="GG123" s="4"/>
      <c r="GH123" s="4"/>
      <c r="GI123" s="4"/>
      <c r="GJ123" s="4"/>
      <c r="GK123" s="4"/>
    </row>
    <row r="124" spans="1:193" x14ac:dyDescent="0.2">
      <c r="A124" s="11"/>
      <c r="B124" s="12"/>
      <c r="C124" s="33"/>
      <c r="D124" s="34">
        <f t="shared" ref="D124:J124" si="58">ROUND(D122/D123,5)</f>
        <v>1.2800000000000001E-3</v>
      </c>
      <c r="E124" s="34">
        <f t="shared" si="58"/>
        <v>1.668E-2</v>
      </c>
      <c r="F124" s="34">
        <f t="shared" si="58"/>
        <v>6.7309999999999995E-2</v>
      </c>
      <c r="G124" s="34">
        <f t="shared" si="58"/>
        <v>8.8739999999999999E-2</v>
      </c>
      <c r="H124" s="34">
        <f t="shared" si="58"/>
        <v>6.1559999999999997E-2</v>
      </c>
      <c r="I124" s="34">
        <f t="shared" si="58"/>
        <v>1.103E-2</v>
      </c>
      <c r="J124" s="35">
        <f t="shared" si="58"/>
        <v>3.3E-4</v>
      </c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  <c r="CH124" s="4"/>
      <c r="CI124" s="4"/>
      <c r="CJ124" s="4"/>
      <c r="CK124" s="4"/>
      <c r="CL124" s="4"/>
      <c r="CM124" s="4"/>
      <c r="CN124" s="4"/>
      <c r="CO124" s="4"/>
      <c r="CP124" s="4"/>
      <c r="CQ124" s="4"/>
      <c r="CR124" s="4"/>
      <c r="CS124" s="4"/>
      <c r="CT124" s="4"/>
      <c r="CU124" s="4"/>
      <c r="CV124" s="4"/>
      <c r="CW124" s="4"/>
      <c r="CX124" s="4"/>
      <c r="CY124" s="4"/>
      <c r="CZ124" s="4"/>
      <c r="DA124" s="4"/>
      <c r="DB124" s="4"/>
      <c r="DC124" s="4"/>
      <c r="DD124" s="4"/>
      <c r="DE124" s="4"/>
      <c r="DF124" s="4"/>
      <c r="DG124" s="4"/>
      <c r="DH124" s="4"/>
      <c r="DI124" s="4"/>
      <c r="DJ124" s="4"/>
      <c r="DK124" s="4"/>
      <c r="DL124" s="4"/>
      <c r="DM124" s="4"/>
      <c r="DN124" s="4"/>
      <c r="DO124" s="4"/>
      <c r="DP124" s="4"/>
      <c r="DQ124" s="4"/>
      <c r="DR124" s="4"/>
      <c r="DS124" s="4"/>
      <c r="DT124" s="4"/>
      <c r="DU124" s="4"/>
      <c r="DV124" s="4"/>
      <c r="DW124" s="4"/>
      <c r="DX124" s="4"/>
      <c r="DY124" s="4"/>
      <c r="DZ124" s="4"/>
      <c r="EA124" s="4"/>
      <c r="EB124" s="4"/>
      <c r="EC124" s="4"/>
      <c r="ED124" s="4"/>
      <c r="EE124" s="4"/>
      <c r="EF124" s="4"/>
      <c r="EG124" s="4"/>
      <c r="EH124" s="4"/>
      <c r="EI124" s="4"/>
      <c r="EJ124" s="4"/>
      <c r="EK124" s="4"/>
      <c r="EL124" s="4"/>
      <c r="EM124" s="4"/>
      <c r="EN124" s="4"/>
      <c r="EO124" s="4"/>
      <c r="EP124" s="4"/>
      <c r="EQ124" s="4"/>
      <c r="ER124" s="4"/>
      <c r="ES124" s="4"/>
      <c r="ET124" s="4"/>
      <c r="EU124" s="4"/>
      <c r="EV124" s="4"/>
      <c r="EW124" s="4"/>
      <c r="EX124" s="4"/>
      <c r="EY124" s="4"/>
      <c r="EZ124" s="4"/>
      <c r="FA124" s="4"/>
      <c r="FB124" s="4"/>
      <c r="FC124" s="4"/>
      <c r="FD124" s="4"/>
      <c r="FE124" s="4"/>
      <c r="FF124" s="4"/>
      <c r="FG124" s="4"/>
      <c r="FH124" s="4"/>
      <c r="FI124" s="4"/>
      <c r="FJ124" s="4"/>
      <c r="FK124" s="4"/>
      <c r="FL124" s="4"/>
      <c r="FM124" s="4"/>
      <c r="FN124" s="4"/>
      <c r="FO124" s="4"/>
      <c r="FP124" s="4"/>
      <c r="FQ124" s="4"/>
      <c r="FR124" s="4"/>
      <c r="FS124" s="4"/>
      <c r="FT124" s="4"/>
      <c r="FU124" s="4"/>
      <c r="FV124" s="4"/>
      <c r="FW124" s="4"/>
      <c r="FX124" s="4"/>
      <c r="FY124" s="4"/>
      <c r="FZ124" s="4"/>
      <c r="GA124" s="4"/>
      <c r="GB124" s="4"/>
      <c r="GC124" s="4"/>
      <c r="GD124" s="4"/>
      <c r="GE124" s="4"/>
      <c r="GF124" s="4"/>
      <c r="GG124" s="4"/>
      <c r="GH124" s="4"/>
      <c r="GI124" s="4"/>
      <c r="GJ124" s="4"/>
      <c r="GK124" s="4"/>
    </row>
    <row r="125" spans="1:193" x14ac:dyDescent="0.2">
      <c r="A125" s="63"/>
      <c r="B125" s="37" t="s">
        <v>16</v>
      </c>
      <c r="C125" s="38">
        <f>SUM(D125+E125+F125+G125+H125+I125+J125)</f>
        <v>1.23465</v>
      </c>
      <c r="D125" s="40">
        <f t="shared" ref="D125:J125" si="59">ROUND(D124*5,5)</f>
        <v>6.4000000000000003E-3</v>
      </c>
      <c r="E125" s="40">
        <f t="shared" si="59"/>
        <v>8.3400000000000002E-2</v>
      </c>
      <c r="F125" s="40">
        <f t="shared" si="59"/>
        <v>0.33655000000000002</v>
      </c>
      <c r="G125" s="40">
        <f t="shared" si="59"/>
        <v>0.44369999999999998</v>
      </c>
      <c r="H125" s="40">
        <f t="shared" si="59"/>
        <v>0.30780000000000002</v>
      </c>
      <c r="I125" s="40">
        <f t="shared" si="59"/>
        <v>5.5149999999999998E-2</v>
      </c>
      <c r="J125" s="41">
        <f t="shared" si="59"/>
        <v>1.65E-3</v>
      </c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/>
      <c r="CZ125" s="4"/>
      <c r="DA125" s="4"/>
      <c r="DB125" s="4"/>
      <c r="DC125" s="4"/>
      <c r="DD125" s="4"/>
      <c r="DE125" s="4"/>
      <c r="DF125" s="4"/>
      <c r="DG125" s="4"/>
      <c r="DH125" s="4"/>
      <c r="DI125" s="4"/>
      <c r="DJ125" s="4"/>
      <c r="DK125" s="4"/>
      <c r="DL125" s="4"/>
      <c r="DM125" s="4"/>
      <c r="DN125" s="4"/>
      <c r="DO125" s="4"/>
      <c r="DP125" s="4"/>
      <c r="DQ125" s="4"/>
      <c r="DR125" s="4"/>
      <c r="DS125" s="4"/>
      <c r="DT125" s="4"/>
      <c r="DU125" s="4"/>
      <c r="DV125" s="4"/>
      <c r="DW125" s="4"/>
      <c r="DX125" s="4"/>
      <c r="DY125" s="4"/>
      <c r="DZ125" s="4"/>
      <c r="EA125" s="4"/>
      <c r="EB125" s="4"/>
      <c r="EC125" s="4"/>
      <c r="ED125" s="4"/>
      <c r="EE125" s="4"/>
      <c r="EF125" s="4"/>
      <c r="EG125" s="4"/>
      <c r="EH125" s="4"/>
      <c r="EI125" s="4"/>
      <c r="EJ125" s="4"/>
      <c r="EK125" s="4"/>
      <c r="EL125" s="4"/>
      <c r="EM125" s="4"/>
      <c r="EN125" s="4"/>
      <c r="EO125" s="4"/>
      <c r="EP125" s="4"/>
      <c r="EQ125" s="4"/>
      <c r="ER125" s="4"/>
      <c r="ES125" s="4"/>
      <c r="ET125" s="4"/>
      <c r="EU125" s="4"/>
      <c r="EV125" s="4"/>
      <c r="EW125" s="4"/>
      <c r="EX125" s="4"/>
      <c r="EY125" s="4"/>
      <c r="EZ125" s="4"/>
      <c r="FA125" s="4"/>
      <c r="FB125" s="4"/>
      <c r="FC125" s="4"/>
      <c r="FD125" s="4"/>
      <c r="FE125" s="4"/>
      <c r="FF125" s="4"/>
      <c r="FG125" s="4"/>
      <c r="FH125" s="4"/>
      <c r="FI125" s="4"/>
      <c r="FJ125" s="4"/>
      <c r="FK125" s="4"/>
      <c r="FL125" s="4"/>
      <c r="FM125" s="4"/>
      <c r="FN125" s="4"/>
      <c r="FO125" s="4"/>
      <c r="FP125" s="4"/>
      <c r="FQ125" s="4"/>
      <c r="FR125" s="4"/>
      <c r="FS125" s="4"/>
      <c r="FT125" s="4"/>
      <c r="FU125" s="4"/>
      <c r="FV125" s="4"/>
      <c r="FW125" s="4"/>
      <c r="FX125" s="4"/>
      <c r="FY125" s="4"/>
      <c r="FZ125" s="4"/>
      <c r="GA125" s="4"/>
      <c r="GB125" s="4"/>
      <c r="GC125" s="4"/>
      <c r="GD125" s="4"/>
      <c r="GE125" s="4"/>
      <c r="GF125" s="4"/>
      <c r="GG125" s="4"/>
      <c r="GH125" s="4"/>
      <c r="GI125" s="4"/>
      <c r="GJ125" s="4"/>
      <c r="GK125" s="4"/>
    </row>
    <row r="126" spans="1:193" x14ac:dyDescent="0.2">
      <c r="A126" s="26" t="s">
        <v>46</v>
      </c>
      <c r="B126" s="27" t="s">
        <v>14</v>
      </c>
      <c r="C126" s="13">
        <f>D126+E126+F126+G126+H126+I126+J126</f>
        <v>429</v>
      </c>
      <c r="D126" s="43">
        <v>7</v>
      </c>
      <c r="E126" s="43">
        <v>17</v>
      </c>
      <c r="F126" s="43">
        <v>105</v>
      </c>
      <c r="G126" s="43">
        <v>145</v>
      </c>
      <c r="H126" s="43">
        <v>121</v>
      </c>
      <c r="I126" s="43">
        <v>33</v>
      </c>
      <c r="J126" s="44">
        <v>1</v>
      </c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  <c r="CF126" s="4"/>
      <c r="CG126" s="4"/>
      <c r="CH126" s="4"/>
      <c r="CI126" s="4"/>
      <c r="CJ126" s="4"/>
      <c r="CK126" s="4"/>
      <c r="CL126" s="4"/>
      <c r="CM126" s="4"/>
      <c r="CN126" s="4"/>
      <c r="CO126" s="4"/>
      <c r="CP126" s="4"/>
      <c r="CQ126" s="4"/>
      <c r="CR126" s="4"/>
      <c r="CS126" s="4"/>
      <c r="CT126" s="4"/>
      <c r="CU126" s="4"/>
      <c r="CV126" s="4"/>
      <c r="CW126" s="4"/>
      <c r="CX126" s="4"/>
      <c r="CY126" s="4"/>
      <c r="CZ126" s="4"/>
      <c r="DA126" s="4"/>
      <c r="DB126" s="4"/>
      <c r="DC126" s="4"/>
      <c r="DD126" s="4"/>
      <c r="DE126" s="4"/>
      <c r="DF126" s="4"/>
      <c r="DG126" s="4"/>
      <c r="DH126" s="4"/>
      <c r="DI126" s="4"/>
      <c r="DJ126" s="4"/>
      <c r="DK126" s="4"/>
      <c r="DL126" s="4"/>
      <c r="DM126" s="4"/>
      <c r="DN126" s="4"/>
      <c r="DO126" s="4"/>
      <c r="DP126" s="4"/>
      <c r="DQ126" s="4"/>
      <c r="DR126" s="4"/>
      <c r="DS126" s="4"/>
      <c r="DT126" s="4"/>
      <c r="DU126" s="4"/>
      <c r="DV126" s="4"/>
      <c r="DW126" s="4"/>
      <c r="DX126" s="4"/>
      <c r="DY126" s="4"/>
      <c r="DZ126" s="4"/>
      <c r="EA126" s="4"/>
      <c r="EB126" s="4"/>
      <c r="EC126" s="4"/>
      <c r="ED126" s="4"/>
      <c r="EE126" s="4"/>
      <c r="EF126" s="4"/>
      <c r="EG126" s="4"/>
      <c r="EH126" s="4"/>
      <c r="EI126" s="4"/>
      <c r="EJ126" s="4"/>
      <c r="EK126" s="4"/>
      <c r="EL126" s="4"/>
      <c r="EM126" s="4"/>
      <c r="EN126" s="4"/>
      <c r="EO126" s="4"/>
      <c r="EP126" s="4"/>
      <c r="EQ126" s="4"/>
      <c r="ER126" s="4"/>
      <c r="ES126" s="4"/>
      <c r="ET126" s="4"/>
      <c r="EU126" s="4"/>
      <c r="EV126" s="4"/>
      <c r="EW126" s="4"/>
      <c r="EX126" s="4"/>
      <c r="EY126" s="4"/>
      <c r="EZ126" s="4"/>
      <c r="FA126" s="4"/>
      <c r="FB126" s="4"/>
      <c r="FC126" s="4"/>
      <c r="FD126" s="4"/>
      <c r="FE126" s="4"/>
      <c r="FF126" s="4"/>
      <c r="FG126" s="4"/>
      <c r="FH126" s="4"/>
      <c r="FI126" s="4"/>
      <c r="FJ126" s="4"/>
      <c r="FK126" s="4"/>
      <c r="FL126" s="4"/>
      <c r="FM126" s="4"/>
      <c r="FN126" s="4"/>
      <c r="FO126" s="4"/>
      <c r="FP126" s="4"/>
      <c r="FQ126" s="4"/>
      <c r="FR126" s="4"/>
      <c r="FS126" s="4"/>
      <c r="FT126" s="4"/>
      <c r="FU126" s="4"/>
      <c r="FV126" s="4"/>
      <c r="FW126" s="4"/>
      <c r="FX126" s="4"/>
      <c r="FY126" s="4"/>
      <c r="FZ126" s="4"/>
      <c r="GA126" s="4"/>
      <c r="GB126" s="4"/>
      <c r="GC126" s="4"/>
      <c r="GD126" s="4"/>
      <c r="GE126" s="4"/>
      <c r="GF126" s="4"/>
      <c r="GG126" s="4"/>
      <c r="GH126" s="4"/>
      <c r="GI126" s="4"/>
      <c r="GJ126" s="4"/>
      <c r="GK126" s="4"/>
    </row>
    <row r="127" spans="1:193" x14ac:dyDescent="0.25">
      <c r="A127" s="11"/>
      <c r="B127" s="12" t="s">
        <v>15</v>
      </c>
      <c r="C127" s="17">
        <f>SUM(D127:J127)</f>
        <v>12863</v>
      </c>
      <c r="D127" s="31">
        <v>1431</v>
      </c>
      <c r="E127" s="31">
        <v>1341</v>
      </c>
      <c r="F127" s="31">
        <v>1373</v>
      </c>
      <c r="G127" s="31">
        <v>1693</v>
      </c>
      <c r="H127" s="31">
        <v>2215</v>
      </c>
      <c r="I127" s="31">
        <v>2702</v>
      </c>
      <c r="J127" s="32">
        <v>2108</v>
      </c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  <c r="CH127" s="4"/>
      <c r="CI127" s="4"/>
      <c r="CJ127" s="4"/>
      <c r="CK127" s="4"/>
      <c r="CL127" s="4"/>
      <c r="CM127" s="4"/>
      <c r="CN127" s="4"/>
      <c r="CO127" s="4"/>
      <c r="CP127" s="4"/>
      <c r="CQ127" s="4"/>
      <c r="CR127" s="4"/>
      <c r="CS127" s="4"/>
      <c r="CT127" s="4"/>
      <c r="CU127" s="4"/>
      <c r="CV127" s="4"/>
      <c r="CW127" s="4"/>
      <c r="CX127" s="4"/>
      <c r="CY127" s="4"/>
      <c r="CZ127" s="4"/>
      <c r="DA127" s="4"/>
      <c r="DB127" s="4"/>
      <c r="DC127" s="4"/>
      <c r="DD127" s="4"/>
      <c r="DE127" s="4"/>
      <c r="DF127" s="4"/>
      <c r="DG127" s="4"/>
      <c r="DH127" s="4"/>
      <c r="DI127" s="4"/>
      <c r="DJ127" s="4"/>
      <c r="DK127" s="4"/>
      <c r="DL127" s="4"/>
      <c r="DM127" s="4"/>
      <c r="DN127" s="4"/>
      <c r="DO127" s="4"/>
      <c r="DP127" s="4"/>
      <c r="DQ127" s="4"/>
      <c r="DR127" s="4"/>
      <c r="DS127" s="4"/>
      <c r="DT127" s="4"/>
      <c r="DU127" s="4"/>
      <c r="DV127" s="4"/>
      <c r="DW127" s="4"/>
      <c r="DX127" s="4"/>
      <c r="DY127" s="4"/>
      <c r="DZ127" s="4"/>
      <c r="EA127" s="4"/>
      <c r="EB127" s="4"/>
      <c r="EC127" s="4"/>
      <c r="ED127" s="4"/>
      <c r="EE127" s="4"/>
      <c r="EF127" s="4"/>
      <c r="EG127" s="4"/>
      <c r="EH127" s="4"/>
      <c r="EI127" s="4"/>
      <c r="EJ127" s="4"/>
      <c r="EK127" s="4"/>
      <c r="EL127" s="4"/>
      <c r="EM127" s="4"/>
      <c r="EN127" s="4"/>
      <c r="EO127" s="4"/>
      <c r="EP127" s="4"/>
      <c r="EQ127" s="4"/>
      <c r="ER127" s="4"/>
      <c r="ES127" s="4"/>
      <c r="ET127" s="4"/>
      <c r="EU127" s="4"/>
      <c r="EV127" s="4"/>
      <c r="EW127" s="4"/>
      <c r="EX127" s="4"/>
      <c r="EY127" s="4"/>
      <c r="EZ127" s="4"/>
      <c r="FA127" s="4"/>
      <c r="FB127" s="4"/>
      <c r="FC127" s="4"/>
      <c r="FD127" s="4"/>
      <c r="FE127" s="4"/>
      <c r="FF127" s="4"/>
      <c r="FG127" s="4"/>
      <c r="FH127" s="4"/>
      <c r="FI127" s="4"/>
      <c r="FJ127" s="4"/>
      <c r="FK127" s="4"/>
      <c r="FL127" s="4"/>
      <c r="FM127" s="4"/>
      <c r="FN127" s="4"/>
      <c r="FO127" s="4"/>
      <c r="FP127" s="4"/>
      <c r="FQ127" s="4"/>
      <c r="FR127" s="4"/>
      <c r="FS127" s="4"/>
      <c r="FT127" s="4"/>
      <c r="FU127" s="4"/>
      <c r="FV127" s="4"/>
      <c r="FW127" s="4"/>
      <c r="FX127" s="4"/>
      <c r="FY127" s="4"/>
      <c r="FZ127" s="4"/>
      <c r="GA127" s="4"/>
      <c r="GB127" s="4"/>
      <c r="GC127" s="4"/>
      <c r="GD127" s="4"/>
      <c r="GE127" s="4"/>
      <c r="GF127" s="4"/>
      <c r="GG127" s="4"/>
      <c r="GH127" s="4"/>
      <c r="GI127" s="4"/>
      <c r="GJ127" s="4"/>
      <c r="GK127" s="4"/>
    </row>
    <row r="128" spans="1:193" x14ac:dyDescent="0.2">
      <c r="A128" s="11"/>
      <c r="B128" s="12"/>
      <c r="C128" s="33"/>
      <c r="D128" s="34">
        <f t="shared" ref="D128:J128" si="60">ROUND(D126/D127,5)</f>
        <v>4.8900000000000002E-3</v>
      </c>
      <c r="E128" s="34">
        <f t="shared" si="60"/>
        <v>1.268E-2</v>
      </c>
      <c r="F128" s="34">
        <f t="shared" si="60"/>
        <v>7.6469999999999996E-2</v>
      </c>
      <c r="G128" s="34">
        <f t="shared" si="60"/>
        <v>8.5650000000000004E-2</v>
      </c>
      <c r="H128" s="34">
        <f t="shared" si="60"/>
        <v>5.4629999999999998E-2</v>
      </c>
      <c r="I128" s="34">
        <f t="shared" si="60"/>
        <v>1.221E-2</v>
      </c>
      <c r="J128" s="35">
        <f t="shared" si="60"/>
        <v>4.6999999999999999E-4</v>
      </c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  <c r="CH128" s="4"/>
      <c r="CI128" s="4"/>
      <c r="CJ128" s="4"/>
      <c r="CK128" s="4"/>
      <c r="CL128" s="4"/>
      <c r="CM128" s="4"/>
      <c r="CN128" s="4"/>
      <c r="CO128" s="4"/>
      <c r="CP128" s="4"/>
      <c r="CQ128" s="4"/>
      <c r="CR128" s="4"/>
      <c r="CS128" s="4"/>
      <c r="CT128" s="4"/>
      <c r="CU128" s="4"/>
      <c r="CV128" s="4"/>
      <c r="CW128" s="4"/>
      <c r="CX128" s="4"/>
      <c r="CY128" s="4"/>
      <c r="CZ128" s="4"/>
      <c r="DA128" s="4"/>
      <c r="DB128" s="4"/>
      <c r="DC128" s="4"/>
      <c r="DD128" s="4"/>
      <c r="DE128" s="4"/>
      <c r="DF128" s="4"/>
      <c r="DG128" s="4"/>
      <c r="DH128" s="4"/>
      <c r="DI128" s="4"/>
      <c r="DJ128" s="4"/>
      <c r="DK128" s="4"/>
      <c r="DL128" s="4"/>
      <c r="DM128" s="4"/>
      <c r="DN128" s="4"/>
      <c r="DO128" s="4"/>
      <c r="DP128" s="4"/>
      <c r="DQ128" s="4"/>
      <c r="DR128" s="4"/>
      <c r="DS128" s="4"/>
      <c r="DT128" s="4"/>
      <c r="DU128" s="4"/>
      <c r="DV128" s="4"/>
      <c r="DW128" s="4"/>
      <c r="DX128" s="4"/>
      <c r="DY128" s="4"/>
      <c r="DZ128" s="4"/>
      <c r="EA128" s="4"/>
      <c r="EB128" s="4"/>
      <c r="EC128" s="4"/>
      <c r="ED128" s="4"/>
      <c r="EE128" s="4"/>
      <c r="EF128" s="4"/>
      <c r="EG128" s="4"/>
      <c r="EH128" s="4"/>
      <c r="EI128" s="4"/>
      <c r="EJ128" s="4"/>
      <c r="EK128" s="4"/>
      <c r="EL128" s="4"/>
      <c r="EM128" s="4"/>
      <c r="EN128" s="4"/>
      <c r="EO128" s="4"/>
      <c r="EP128" s="4"/>
      <c r="EQ128" s="4"/>
      <c r="ER128" s="4"/>
      <c r="ES128" s="4"/>
      <c r="ET128" s="4"/>
      <c r="EU128" s="4"/>
      <c r="EV128" s="4"/>
      <c r="EW128" s="4"/>
      <c r="EX128" s="4"/>
      <c r="EY128" s="4"/>
      <c r="EZ128" s="4"/>
      <c r="FA128" s="4"/>
      <c r="FB128" s="4"/>
      <c r="FC128" s="4"/>
      <c r="FD128" s="4"/>
      <c r="FE128" s="4"/>
      <c r="FF128" s="4"/>
      <c r="FG128" s="4"/>
      <c r="FH128" s="4"/>
      <c r="FI128" s="4"/>
      <c r="FJ128" s="4"/>
      <c r="FK128" s="4"/>
      <c r="FL128" s="4"/>
      <c r="FM128" s="4"/>
      <c r="FN128" s="4"/>
      <c r="FO128" s="4"/>
      <c r="FP128" s="4"/>
      <c r="FQ128" s="4"/>
      <c r="FR128" s="4"/>
      <c r="FS128" s="4"/>
      <c r="FT128" s="4"/>
      <c r="FU128" s="4"/>
      <c r="FV128" s="4"/>
      <c r="FW128" s="4"/>
      <c r="FX128" s="4"/>
      <c r="FY128" s="4"/>
      <c r="FZ128" s="4"/>
      <c r="GA128" s="4"/>
      <c r="GB128" s="4"/>
      <c r="GC128" s="4"/>
      <c r="GD128" s="4"/>
      <c r="GE128" s="4"/>
      <c r="GF128" s="4"/>
      <c r="GG128" s="4"/>
      <c r="GH128" s="4"/>
      <c r="GI128" s="4"/>
      <c r="GJ128" s="4"/>
      <c r="GK128" s="4"/>
    </row>
    <row r="129" spans="1:193" x14ac:dyDescent="0.2">
      <c r="A129" s="63"/>
      <c r="B129" s="37" t="s">
        <v>16</v>
      </c>
      <c r="C129" s="38">
        <f>SUM(D129+E129+F129+G129+H129+I129+J129)</f>
        <v>1.2350000000000001</v>
      </c>
      <c r="D129" s="40">
        <f t="shared" ref="D129:J129" si="61">ROUND(D128*5,5)</f>
        <v>2.445E-2</v>
      </c>
      <c r="E129" s="40">
        <f t="shared" si="61"/>
        <v>6.3399999999999998E-2</v>
      </c>
      <c r="F129" s="40">
        <f t="shared" si="61"/>
        <v>0.38235000000000002</v>
      </c>
      <c r="G129" s="40">
        <f t="shared" si="61"/>
        <v>0.42825000000000002</v>
      </c>
      <c r="H129" s="40">
        <f t="shared" si="61"/>
        <v>0.27315</v>
      </c>
      <c r="I129" s="40">
        <f t="shared" si="61"/>
        <v>6.105E-2</v>
      </c>
      <c r="J129" s="41">
        <f t="shared" si="61"/>
        <v>2.3500000000000001E-3</v>
      </c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  <c r="CH129" s="4"/>
      <c r="CI129" s="4"/>
      <c r="CJ129" s="4"/>
      <c r="CK129" s="4"/>
      <c r="CL129" s="4"/>
      <c r="CM129" s="4"/>
      <c r="CN129" s="4"/>
      <c r="CO129" s="4"/>
      <c r="CP129" s="4"/>
      <c r="CQ129" s="4"/>
      <c r="CR129" s="4"/>
      <c r="CS129" s="4"/>
      <c r="CT129" s="4"/>
      <c r="CU129" s="4"/>
      <c r="CV129" s="4"/>
      <c r="CW129" s="4"/>
      <c r="CX129" s="4"/>
      <c r="CY129" s="4"/>
      <c r="CZ129" s="4"/>
      <c r="DA129" s="4"/>
      <c r="DB129" s="4"/>
      <c r="DC129" s="4"/>
      <c r="DD129" s="4"/>
      <c r="DE129" s="4"/>
      <c r="DF129" s="4"/>
      <c r="DG129" s="4"/>
      <c r="DH129" s="4"/>
      <c r="DI129" s="4"/>
      <c r="DJ129" s="4"/>
      <c r="DK129" s="4"/>
      <c r="DL129" s="4"/>
      <c r="DM129" s="4"/>
      <c r="DN129" s="4"/>
      <c r="DO129" s="4"/>
      <c r="DP129" s="4"/>
      <c r="DQ129" s="4"/>
      <c r="DR129" s="4"/>
      <c r="DS129" s="4"/>
      <c r="DT129" s="4"/>
      <c r="DU129" s="4"/>
      <c r="DV129" s="4"/>
      <c r="DW129" s="4"/>
      <c r="DX129" s="4"/>
      <c r="DY129" s="4"/>
      <c r="DZ129" s="4"/>
      <c r="EA129" s="4"/>
      <c r="EB129" s="4"/>
      <c r="EC129" s="4"/>
      <c r="ED129" s="4"/>
      <c r="EE129" s="4"/>
      <c r="EF129" s="4"/>
      <c r="EG129" s="4"/>
      <c r="EH129" s="4"/>
      <c r="EI129" s="4"/>
      <c r="EJ129" s="4"/>
      <c r="EK129" s="4"/>
      <c r="EL129" s="4"/>
      <c r="EM129" s="4"/>
      <c r="EN129" s="4"/>
      <c r="EO129" s="4"/>
      <c r="EP129" s="4"/>
      <c r="EQ129" s="4"/>
      <c r="ER129" s="4"/>
      <c r="ES129" s="4"/>
      <c r="ET129" s="4"/>
      <c r="EU129" s="4"/>
      <c r="EV129" s="4"/>
      <c r="EW129" s="4"/>
      <c r="EX129" s="4"/>
      <c r="EY129" s="4"/>
      <c r="EZ129" s="4"/>
      <c r="FA129" s="4"/>
      <c r="FB129" s="4"/>
      <c r="FC129" s="4"/>
      <c r="FD129" s="4"/>
      <c r="FE129" s="4"/>
      <c r="FF129" s="4"/>
      <c r="FG129" s="4"/>
      <c r="FH129" s="4"/>
      <c r="FI129" s="4"/>
      <c r="FJ129" s="4"/>
      <c r="FK129" s="4"/>
      <c r="FL129" s="4"/>
      <c r="FM129" s="4"/>
      <c r="FN129" s="4"/>
      <c r="FO129" s="4"/>
      <c r="FP129" s="4"/>
      <c r="FQ129" s="4"/>
      <c r="FR129" s="4"/>
      <c r="FS129" s="4"/>
      <c r="FT129" s="4"/>
      <c r="FU129" s="4"/>
      <c r="FV129" s="4"/>
      <c r="FW129" s="4"/>
      <c r="FX129" s="4"/>
      <c r="FY129" s="4"/>
      <c r="FZ129" s="4"/>
      <c r="GA129" s="4"/>
      <c r="GB129" s="4"/>
      <c r="GC129" s="4"/>
      <c r="GD129" s="4"/>
      <c r="GE129" s="4"/>
      <c r="GF129" s="4"/>
      <c r="GG129" s="4"/>
      <c r="GH129" s="4"/>
      <c r="GI129" s="4"/>
      <c r="GJ129" s="4"/>
      <c r="GK129" s="4"/>
    </row>
    <row r="130" spans="1:193" x14ac:dyDescent="0.2">
      <c r="A130" s="26" t="s">
        <v>47</v>
      </c>
      <c r="B130" s="27" t="s">
        <v>14</v>
      </c>
      <c r="C130" s="13">
        <f>D130+E130+F130+G130+H130+I130+J130</f>
        <v>379</v>
      </c>
      <c r="D130" s="43">
        <v>8</v>
      </c>
      <c r="E130" s="43">
        <v>55</v>
      </c>
      <c r="F130" s="43">
        <v>127</v>
      </c>
      <c r="G130" s="43">
        <v>104</v>
      </c>
      <c r="H130" s="43">
        <v>69</v>
      </c>
      <c r="I130" s="43">
        <v>14</v>
      </c>
      <c r="J130" s="44">
        <v>2</v>
      </c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  <c r="CH130" s="4"/>
      <c r="CI130" s="4"/>
      <c r="CJ130" s="4"/>
      <c r="CK130" s="4"/>
      <c r="CL130" s="4"/>
      <c r="CM130" s="4"/>
      <c r="CN130" s="4"/>
      <c r="CO130" s="4"/>
      <c r="CP130" s="4"/>
      <c r="CQ130" s="4"/>
      <c r="CR130" s="4"/>
      <c r="CS130" s="4"/>
      <c r="CT130" s="4"/>
      <c r="CU130" s="4"/>
      <c r="CV130" s="4"/>
      <c r="CW130" s="4"/>
      <c r="CX130" s="4"/>
      <c r="CY130" s="4"/>
      <c r="CZ130" s="4"/>
      <c r="DA130" s="4"/>
      <c r="DB130" s="4"/>
      <c r="DC130" s="4"/>
      <c r="DD130" s="4"/>
      <c r="DE130" s="4"/>
      <c r="DF130" s="4"/>
      <c r="DG130" s="4"/>
      <c r="DH130" s="4"/>
      <c r="DI130" s="4"/>
      <c r="DJ130" s="4"/>
      <c r="DK130" s="4"/>
      <c r="DL130" s="4"/>
      <c r="DM130" s="4"/>
      <c r="DN130" s="4"/>
      <c r="DO130" s="4"/>
      <c r="DP130" s="4"/>
      <c r="DQ130" s="4"/>
      <c r="DR130" s="4"/>
      <c r="DS130" s="4"/>
      <c r="DT130" s="4"/>
      <c r="DU130" s="4"/>
      <c r="DV130" s="4"/>
      <c r="DW130" s="4"/>
      <c r="DX130" s="4"/>
      <c r="DY130" s="4"/>
      <c r="DZ130" s="4"/>
      <c r="EA130" s="4"/>
      <c r="EB130" s="4"/>
      <c r="EC130" s="4"/>
      <c r="ED130" s="4"/>
      <c r="EE130" s="4"/>
      <c r="EF130" s="4"/>
      <c r="EG130" s="4"/>
      <c r="EH130" s="4"/>
      <c r="EI130" s="4"/>
      <c r="EJ130" s="4"/>
      <c r="EK130" s="4"/>
      <c r="EL130" s="4"/>
      <c r="EM130" s="4"/>
      <c r="EN130" s="4"/>
      <c r="EO130" s="4"/>
      <c r="EP130" s="4"/>
      <c r="EQ130" s="4"/>
      <c r="ER130" s="4"/>
      <c r="ES130" s="4"/>
      <c r="ET130" s="4"/>
      <c r="EU130" s="4"/>
      <c r="EV130" s="4"/>
      <c r="EW130" s="4"/>
      <c r="EX130" s="4"/>
      <c r="EY130" s="4"/>
      <c r="EZ130" s="4"/>
      <c r="FA130" s="4"/>
      <c r="FB130" s="4"/>
      <c r="FC130" s="4"/>
      <c r="FD130" s="4"/>
      <c r="FE130" s="4"/>
      <c r="FF130" s="4"/>
      <c r="FG130" s="4"/>
      <c r="FH130" s="4"/>
      <c r="FI130" s="4"/>
      <c r="FJ130" s="4"/>
      <c r="FK130" s="4"/>
      <c r="FL130" s="4"/>
      <c r="FM130" s="4"/>
      <c r="FN130" s="4"/>
      <c r="FO130" s="4"/>
      <c r="FP130" s="4"/>
      <c r="FQ130" s="4"/>
      <c r="FR130" s="4"/>
      <c r="FS130" s="4"/>
      <c r="FT130" s="4"/>
      <c r="FU130" s="4"/>
      <c r="FV130" s="4"/>
      <c r="FW130" s="4"/>
      <c r="FX130" s="4"/>
      <c r="FY130" s="4"/>
      <c r="FZ130" s="4"/>
      <c r="GA130" s="4"/>
      <c r="GB130" s="4"/>
      <c r="GC130" s="4"/>
      <c r="GD130" s="4"/>
      <c r="GE130" s="4"/>
      <c r="GF130" s="4"/>
      <c r="GG130" s="4"/>
      <c r="GH130" s="4"/>
      <c r="GI130" s="4"/>
      <c r="GJ130" s="4"/>
      <c r="GK130" s="4"/>
    </row>
    <row r="131" spans="1:193" x14ac:dyDescent="0.25">
      <c r="A131" s="11"/>
      <c r="B131" s="12" t="s">
        <v>15</v>
      </c>
      <c r="C131" s="17">
        <f>SUM(D131:J131)</f>
        <v>9605</v>
      </c>
      <c r="D131" s="31">
        <v>1120</v>
      </c>
      <c r="E131" s="31">
        <v>1106</v>
      </c>
      <c r="F131" s="31">
        <v>1276</v>
      </c>
      <c r="G131" s="31">
        <v>1389</v>
      </c>
      <c r="H131" s="31">
        <v>1490</v>
      </c>
      <c r="I131" s="31">
        <v>1748</v>
      </c>
      <c r="J131" s="32">
        <v>1476</v>
      </c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  <c r="CH131" s="4"/>
      <c r="CI131" s="4"/>
      <c r="CJ131" s="4"/>
      <c r="CK131" s="4"/>
      <c r="CL131" s="4"/>
      <c r="CM131" s="4"/>
      <c r="CN131" s="4"/>
      <c r="CO131" s="4"/>
      <c r="CP131" s="4"/>
      <c r="CQ131" s="4"/>
      <c r="CR131" s="4"/>
      <c r="CS131" s="4"/>
      <c r="CT131" s="4"/>
      <c r="CU131" s="4"/>
      <c r="CV131" s="4"/>
      <c r="CW131" s="4"/>
      <c r="CX131" s="4"/>
      <c r="CY131" s="4"/>
      <c r="CZ131" s="4"/>
      <c r="DA131" s="4"/>
      <c r="DB131" s="4"/>
      <c r="DC131" s="4"/>
      <c r="DD131" s="4"/>
      <c r="DE131" s="4"/>
      <c r="DF131" s="4"/>
      <c r="DG131" s="4"/>
      <c r="DH131" s="4"/>
      <c r="DI131" s="4"/>
      <c r="DJ131" s="4"/>
      <c r="DK131" s="4"/>
      <c r="DL131" s="4"/>
      <c r="DM131" s="4"/>
      <c r="DN131" s="4"/>
      <c r="DO131" s="4"/>
      <c r="DP131" s="4"/>
      <c r="DQ131" s="4"/>
      <c r="DR131" s="4"/>
      <c r="DS131" s="4"/>
      <c r="DT131" s="4"/>
      <c r="DU131" s="4"/>
      <c r="DV131" s="4"/>
      <c r="DW131" s="4"/>
      <c r="DX131" s="4"/>
      <c r="DY131" s="4"/>
      <c r="DZ131" s="4"/>
      <c r="EA131" s="4"/>
      <c r="EB131" s="4"/>
      <c r="EC131" s="4"/>
      <c r="ED131" s="4"/>
      <c r="EE131" s="4"/>
      <c r="EF131" s="4"/>
      <c r="EG131" s="4"/>
      <c r="EH131" s="4"/>
      <c r="EI131" s="4"/>
      <c r="EJ131" s="4"/>
      <c r="EK131" s="4"/>
      <c r="EL131" s="4"/>
      <c r="EM131" s="4"/>
      <c r="EN131" s="4"/>
      <c r="EO131" s="4"/>
      <c r="EP131" s="4"/>
      <c r="EQ131" s="4"/>
      <c r="ER131" s="4"/>
      <c r="ES131" s="4"/>
      <c r="ET131" s="4"/>
      <c r="EU131" s="4"/>
      <c r="EV131" s="4"/>
      <c r="EW131" s="4"/>
      <c r="EX131" s="4"/>
      <c r="EY131" s="4"/>
      <c r="EZ131" s="4"/>
      <c r="FA131" s="4"/>
      <c r="FB131" s="4"/>
      <c r="FC131" s="4"/>
      <c r="FD131" s="4"/>
      <c r="FE131" s="4"/>
      <c r="FF131" s="4"/>
      <c r="FG131" s="4"/>
      <c r="FH131" s="4"/>
      <c r="FI131" s="4"/>
      <c r="FJ131" s="4"/>
      <c r="FK131" s="4"/>
      <c r="FL131" s="4"/>
      <c r="FM131" s="4"/>
      <c r="FN131" s="4"/>
      <c r="FO131" s="4"/>
      <c r="FP131" s="4"/>
      <c r="FQ131" s="4"/>
      <c r="FR131" s="4"/>
      <c r="FS131" s="4"/>
      <c r="FT131" s="4"/>
      <c r="FU131" s="4"/>
      <c r="FV131" s="4"/>
      <c r="FW131" s="4"/>
      <c r="FX131" s="4"/>
      <c r="FY131" s="4"/>
      <c r="FZ131" s="4"/>
      <c r="GA131" s="4"/>
      <c r="GB131" s="4"/>
      <c r="GC131" s="4"/>
      <c r="GD131" s="4"/>
      <c r="GE131" s="4"/>
      <c r="GF131" s="4"/>
      <c r="GG131" s="4"/>
      <c r="GH131" s="4"/>
      <c r="GI131" s="4"/>
      <c r="GJ131" s="4"/>
      <c r="GK131" s="4"/>
    </row>
    <row r="132" spans="1:193" x14ac:dyDescent="0.2">
      <c r="A132" s="11"/>
      <c r="B132" s="12"/>
      <c r="C132" s="33"/>
      <c r="D132" s="34">
        <f t="shared" ref="D132:J132" si="62">ROUND(D130/D131,5)</f>
        <v>7.1399999999999996E-3</v>
      </c>
      <c r="E132" s="34">
        <f t="shared" si="62"/>
        <v>4.9730000000000003E-2</v>
      </c>
      <c r="F132" s="34">
        <f t="shared" si="62"/>
        <v>9.9529999999999993E-2</v>
      </c>
      <c r="G132" s="34">
        <f t="shared" si="62"/>
        <v>7.4870000000000006E-2</v>
      </c>
      <c r="H132" s="34">
        <f t="shared" si="62"/>
        <v>4.6309999999999997E-2</v>
      </c>
      <c r="I132" s="34">
        <f t="shared" si="62"/>
        <v>8.0099999999999998E-3</v>
      </c>
      <c r="J132" s="35">
        <f t="shared" si="62"/>
        <v>1.3600000000000001E-3</v>
      </c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  <c r="CH132" s="4"/>
      <c r="CI132" s="4"/>
      <c r="CJ132" s="4"/>
      <c r="CK132" s="4"/>
      <c r="CL132" s="4"/>
      <c r="CM132" s="4"/>
      <c r="CN132" s="4"/>
      <c r="CO132" s="4"/>
      <c r="CP132" s="4"/>
      <c r="CQ132" s="4"/>
      <c r="CR132" s="4"/>
      <c r="CS132" s="4"/>
      <c r="CT132" s="4"/>
      <c r="CU132" s="4"/>
      <c r="CV132" s="4"/>
      <c r="CW132" s="4"/>
      <c r="CX132" s="4"/>
      <c r="CY132" s="4"/>
      <c r="CZ132" s="4"/>
      <c r="DA132" s="4"/>
      <c r="DB132" s="4"/>
      <c r="DC132" s="4"/>
      <c r="DD132" s="4"/>
      <c r="DE132" s="4"/>
      <c r="DF132" s="4"/>
      <c r="DG132" s="4"/>
      <c r="DH132" s="4"/>
      <c r="DI132" s="4"/>
      <c r="DJ132" s="4"/>
      <c r="DK132" s="4"/>
      <c r="DL132" s="4"/>
      <c r="DM132" s="4"/>
      <c r="DN132" s="4"/>
      <c r="DO132" s="4"/>
      <c r="DP132" s="4"/>
      <c r="DQ132" s="4"/>
      <c r="DR132" s="4"/>
      <c r="DS132" s="4"/>
      <c r="DT132" s="4"/>
      <c r="DU132" s="4"/>
      <c r="DV132" s="4"/>
      <c r="DW132" s="4"/>
      <c r="DX132" s="4"/>
      <c r="DY132" s="4"/>
      <c r="DZ132" s="4"/>
      <c r="EA132" s="4"/>
      <c r="EB132" s="4"/>
      <c r="EC132" s="4"/>
      <c r="ED132" s="4"/>
      <c r="EE132" s="4"/>
      <c r="EF132" s="4"/>
      <c r="EG132" s="4"/>
      <c r="EH132" s="4"/>
      <c r="EI132" s="4"/>
      <c r="EJ132" s="4"/>
      <c r="EK132" s="4"/>
      <c r="EL132" s="4"/>
      <c r="EM132" s="4"/>
      <c r="EN132" s="4"/>
      <c r="EO132" s="4"/>
      <c r="EP132" s="4"/>
      <c r="EQ132" s="4"/>
      <c r="ER132" s="4"/>
      <c r="ES132" s="4"/>
      <c r="ET132" s="4"/>
      <c r="EU132" s="4"/>
      <c r="EV132" s="4"/>
      <c r="EW132" s="4"/>
      <c r="EX132" s="4"/>
      <c r="EY132" s="4"/>
      <c r="EZ132" s="4"/>
      <c r="FA132" s="4"/>
      <c r="FB132" s="4"/>
      <c r="FC132" s="4"/>
      <c r="FD132" s="4"/>
      <c r="FE132" s="4"/>
      <c r="FF132" s="4"/>
      <c r="FG132" s="4"/>
      <c r="FH132" s="4"/>
      <c r="FI132" s="4"/>
      <c r="FJ132" s="4"/>
      <c r="FK132" s="4"/>
      <c r="FL132" s="4"/>
      <c r="FM132" s="4"/>
      <c r="FN132" s="4"/>
      <c r="FO132" s="4"/>
      <c r="FP132" s="4"/>
      <c r="FQ132" s="4"/>
      <c r="FR132" s="4"/>
      <c r="FS132" s="4"/>
      <c r="FT132" s="4"/>
      <c r="FU132" s="4"/>
      <c r="FV132" s="4"/>
      <c r="FW132" s="4"/>
      <c r="FX132" s="4"/>
      <c r="FY132" s="4"/>
      <c r="FZ132" s="4"/>
      <c r="GA132" s="4"/>
      <c r="GB132" s="4"/>
      <c r="GC132" s="4"/>
      <c r="GD132" s="4"/>
      <c r="GE132" s="4"/>
      <c r="GF132" s="4"/>
      <c r="GG132" s="4"/>
      <c r="GH132" s="4"/>
      <c r="GI132" s="4"/>
      <c r="GJ132" s="4"/>
      <c r="GK132" s="4"/>
    </row>
    <row r="133" spans="1:193" x14ac:dyDescent="0.2">
      <c r="A133" s="63"/>
      <c r="B133" s="37" t="s">
        <v>16</v>
      </c>
      <c r="C133" s="38">
        <f>SUM(D133+E133+F133+G133+H133+I133+J133)</f>
        <v>1.4347499999999997</v>
      </c>
      <c r="D133" s="40">
        <f t="shared" ref="D133:J133" si="63">ROUND(D132*5,5)</f>
        <v>3.5700000000000003E-2</v>
      </c>
      <c r="E133" s="40">
        <f t="shared" si="63"/>
        <v>0.24865000000000001</v>
      </c>
      <c r="F133" s="40">
        <f t="shared" si="63"/>
        <v>0.49764999999999998</v>
      </c>
      <c r="G133" s="40">
        <f t="shared" si="63"/>
        <v>0.37435000000000002</v>
      </c>
      <c r="H133" s="40">
        <f t="shared" si="63"/>
        <v>0.23155000000000001</v>
      </c>
      <c r="I133" s="40">
        <f t="shared" si="63"/>
        <v>4.0050000000000002E-2</v>
      </c>
      <c r="J133" s="41">
        <f t="shared" si="63"/>
        <v>6.7999999999999996E-3</v>
      </c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  <c r="CK133" s="4"/>
      <c r="CL133" s="4"/>
      <c r="CM133" s="4"/>
      <c r="CN133" s="4"/>
      <c r="CO133" s="4"/>
      <c r="CP133" s="4"/>
      <c r="CQ133" s="4"/>
      <c r="CR133" s="4"/>
      <c r="CS133" s="4"/>
      <c r="CT133" s="4"/>
      <c r="CU133" s="4"/>
      <c r="CV133" s="4"/>
      <c r="CW133" s="4"/>
      <c r="CX133" s="4"/>
      <c r="CY133" s="4"/>
      <c r="CZ133" s="4"/>
      <c r="DA133" s="4"/>
      <c r="DB133" s="4"/>
      <c r="DC133" s="4"/>
      <c r="DD133" s="4"/>
      <c r="DE133" s="4"/>
      <c r="DF133" s="4"/>
      <c r="DG133" s="4"/>
      <c r="DH133" s="4"/>
      <c r="DI133" s="4"/>
      <c r="DJ133" s="4"/>
      <c r="DK133" s="4"/>
      <c r="DL133" s="4"/>
      <c r="DM133" s="4"/>
      <c r="DN133" s="4"/>
      <c r="DO133" s="4"/>
      <c r="DP133" s="4"/>
      <c r="DQ133" s="4"/>
      <c r="DR133" s="4"/>
      <c r="DS133" s="4"/>
      <c r="DT133" s="4"/>
      <c r="DU133" s="4"/>
      <c r="DV133" s="4"/>
      <c r="DW133" s="4"/>
      <c r="DX133" s="4"/>
      <c r="DY133" s="4"/>
      <c r="DZ133" s="4"/>
      <c r="EA133" s="4"/>
      <c r="EB133" s="4"/>
      <c r="EC133" s="4"/>
      <c r="ED133" s="4"/>
      <c r="EE133" s="4"/>
      <c r="EF133" s="4"/>
      <c r="EG133" s="4"/>
      <c r="EH133" s="4"/>
      <c r="EI133" s="4"/>
      <c r="EJ133" s="4"/>
      <c r="EK133" s="4"/>
      <c r="EL133" s="4"/>
      <c r="EM133" s="4"/>
      <c r="EN133" s="4"/>
      <c r="EO133" s="4"/>
      <c r="EP133" s="4"/>
      <c r="EQ133" s="4"/>
      <c r="ER133" s="4"/>
      <c r="ES133" s="4"/>
      <c r="ET133" s="4"/>
      <c r="EU133" s="4"/>
      <c r="EV133" s="4"/>
      <c r="EW133" s="4"/>
      <c r="EX133" s="4"/>
      <c r="EY133" s="4"/>
      <c r="EZ133" s="4"/>
      <c r="FA133" s="4"/>
      <c r="FB133" s="4"/>
      <c r="FC133" s="4"/>
      <c r="FD133" s="4"/>
      <c r="FE133" s="4"/>
      <c r="FF133" s="4"/>
      <c r="FG133" s="4"/>
      <c r="FH133" s="4"/>
      <c r="FI133" s="4"/>
      <c r="FJ133" s="4"/>
      <c r="FK133" s="4"/>
      <c r="FL133" s="4"/>
      <c r="FM133" s="4"/>
      <c r="FN133" s="4"/>
      <c r="FO133" s="4"/>
      <c r="FP133" s="4"/>
      <c r="FQ133" s="4"/>
      <c r="FR133" s="4"/>
      <c r="FS133" s="4"/>
      <c r="FT133" s="4"/>
      <c r="FU133" s="4"/>
      <c r="FV133" s="4"/>
      <c r="FW133" s="4"/>
      <c r="FX133" s="4"/>
      <c r="FY133" s="4"/>
      <c r="FZ133" s="4"/>
      <c r="GA133" s="4"/>
      <c r="GB133" s="4"/>
      <c r="GC133" s="4"/>
      <c r="GD133" s="4"/>
      <c r="GE133" s="4"/>
      <c r="GF133" s="4"/>
      <c r="GG133" s="4"/>
      <c r="GH133" s="4"/>
      <c r="GI133" s="4"/>
      <c r="GJ133" s="4"/>
      <c r="GK133" s="4"/>
    </row>
    <row r="134" spans="1:193" x14ac:dyDescent="0.2">
      <c r="A134" s="26" t="s">
        <v>48</v>
      </c>
      <c r="B134" s="27" t="s">
        <v>14</v>
      </c>
      <c r="C134" s="13">
        <f>D134+E134+F134+G134+H134+I134+J134</f>
        <v>167</v>
      </c>
      <c r="D134" s="64">
        <v>1</v>
      </c>
      <c r="E134" s="65">
        <v>15</v>
      </c>
      <c r="F134" s="65">
        <v>41</v>
      </c>
      <c r="G134" s="65">
        <v>62</v>
      </c>
      <c r="H134" s="65">
        <v>39</v>
      </c>
      <c r="I134" s="64">
        <v>9</v>
      </c>
      <c r="J134" s="66">
        <v>0</v>
      </c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  <c r="CL134" s="4"/>
      <c r="CM134" s="4"/>
      <c r="CN134" s="4"/>
      <c r="CO134" s="4"/>
      <c r="CP134" s="4"/>
      <c r="CQ134" s="4"/>
      <c r="CR134" s="4"/>
      <c r="CS134" s="4"/>
      <c r="CT134" s="4"/>
      <c r="CU134" s="4"/>
      <c r="CV134" s="4"/>
      <c r="CW134" s="4"/>
      <c r="CX134" s="4"/>
      <c r="CY134" s="4"/>
      <c r="CZ134" s="4"/>
      <c r="DA134" s="4"/>
      <c r="DB134" s="4"/>
      <c r="DC134" s="4"/>
      <c r="DD134" s="4"/>
      <c r="DE134" s="4"/>
      <c r="DF134" s="4"/>
      <c r="DG134" s="4"/>
      <c r="DH134" s="4"/>
      <c r="DI134" s="4"/>
      <c r="DJ134" s="4"/>
      <c r="DK134" s="4"/>
      <c r="DL134" s="4"/>
      <c r="DM134" s="4"/>
      <c r="DN134" s="4"/>
      <c r="DO134" s="4"/>
      <c r="DP134" s="4"/>
      <c r="DQ134" s="4"/>
      <c r="DR134" s="4"/>
      <c r="DS134" s="4"/>
      <c r="DT134" s="4"/>
      <c r="DU134" s="4"/>
      <c r="DV134" s="4"/>
      <c r="DW134" s="4"/>
      <c r="DX134" s="4"/>
      <c r="DY134" s="4"/>
      <c r="DZ134" s="4"/>
      <c r="EA134" s="4"/>
      <c r="EB134" s="4"/>
      <c r="EC134" s="4"/>
      <c r="ED134" s="4"/>
      <c r="EE134" s="4"/>
      <c r="EF134" s="4"/>
      <c r="EG134" s="4"/>
      <c r="EH134" s="4"/>
      <c r="EI134" s="4"/>
      <c r="EJ134" s="4"/>
      <c r="EK134" s="4"/>
      <c r="EL134" s="4"/>
      <c r="EM134" s="4"/>
      <c r="EN134" s="4"/>
      <c r="EO134" s="4"/>
      <c r="EP134" s="4"/>
      <c r="EQ134" s="4"/>
      <c r="ER134" s="4"/>
      <c r="ES134" s="4"/>
      <c r="ET134" s="4"/>
      <c r="EU134" s="4"/>
      <c r="EV134" s="4"/>
      <c r="EW134" s="4"/>
      <c r="EX134" s="4"/>
      <c r="EY134" s="4"/>
      <c r="EZ134" s="4"/>
      <c r="FA134" s="4"/>
      <c r="FB134" s="4"/>
      <c r="FC134" s="4"/>
      <c r="FD134" s="4"/>
      <c r="FE134" s="4"/>
      <c r="FF134" s="4"/>
      <c r="FG134" s="4"/>
      <c r="FH134" s="4"/>
      <c r="FI134" s="4"/>
      <c r="FJ134" s="4"/>
      <c r="FK134" s="4"/>
      <c r="FL134" s="4"/>
      <c r="FM134" s="4"/>
      <c r="FN134" s="4"/>
      <c r="FO134" s="4"/>
      <c r="FP134" s="4"/>
      <c r="FQ134" s="4"/>
      <c r="FR134" s="4"/>
      <c r="FS134" s="4"/>
      <c r="FT134" s="4"/>
      <c r="FU134" s="4"/>
      <c r="FV134" s="4"/>
      <c r="FW134" s="4"/>
      <c r="FX134" s="4"/>
      <c r="FY134" s="4"/>
      <c r="FZ134" s="4"/>
      <c r="GA134" s="4"/>
      <c r="GB134" s="4"/>
      <c r="GC134" s="4"/>
      <c r="GD134" s="4"/>
      <c r="GE134" s="4"/>
      <c r="GF134" s="4"/>
      <c r="GG134" s="4"/>
      <c r="GH134" s="4"/>
      <c r="GI134" s="4"/>
      <c r="GJ134" s="4"/>
      <c r="GK134" s="4"/>
    </row>
    <row r="135" spans="1:193" x14ac:dyDescent="0.25">
      <c r="A135" s="11"/>
      <c r="B135" s="12" t="s">
        <v>15</v>
      </c>
      <c r="C135" s="17">
        <f>SUM(D135:J135)</f>
        <v>5377</v>
      </c>
      <c r="D135" s="31">
        <v>721</v>
      </c>
      <c r="E135" s="31">
        <v>564</v>
      </c>
      <c r="F135" s="31">
        <v>478</v>
      </c>
      <c r="G135" s="31">
        <v>648</v>
      </c>
      <c r="H135" s="31">
        <v>857</v>
      </c>
      <c r="I135" s="31">
        <v>1067</v>
      </c>
      <c r="J135" s="32">
        <v>1042</v>
      </c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/>
      <c r="CK135" s="4"/>
      <c r="CL135" s="4"/>
      <c r="CM135" s="4"/>
      <c r="CN135" s="4"/>
      <c r="CO135" s="4"/>
      <c r="CP135" s="4"/>
      <c r="CQ135" s="4"/>
      <c r="CR135" s="4"/>
      <c r="CS135" s="4"/>
      <c r="CT135" s="4"/>
      <c r="CU135" s="4"/>
      <c r="CV135" s="4"/>
      <c r="CW135" s="4"/>
      <c r="CX135" s="4"/>
      <c r="CY135" s="4"/>
      <c r="CZ135" s="4"/>
      <c r="DA135" s="4"/>
      <c r="DB135" s="4"/>
      <c r="DC135" s="4"/>
      <c r="DD135" s="4"/>
      <c r="DE135" s="4"/>
      <c r="DF135" s="4"/>
      <c r="DG135" s="4"/>
      <c r="DH135" s="4"/>
      <c r="DI135" s="4"/>
      <c r="DJ135" s="4"/>
      <c r="DK135" s="4"/>
      <c r="DL135" s="4"/>
      <c r="DM135" s="4"/>
      <c r="DN135" s="4"/>
      <c r="DO135" s="4"/>
      <c r="DP135" s="4"/>
      <c r="DQ135" s="4"/>
      <c r="DR135" s="4"/>
      <c r="DS135" s="4"/>
      <c r="DT135" s="4"/>
      <c r="DU135" s="4"/>
      <c r="DV135" s="4"/>
      <c r="DW135" s="4"/>
      <c r="DX135" s="4"/>
      <c r="DY135" s="4"/>
      <c r="DZ135" s="4"/>
      <c r="EA135" s="4"/>
      <c r="EB135" s="4"/>
      <c r="EC135" s="4"/>
      <c r="ED135" s="4"/>
      <c r="EE135" s="4"/>
      <c r="EF135" s="4"/>
      <c r="EG135" s="4"/>
      <c r="EH135" s="4"/>
      <c r="EI135" s="4"/>
      <c r="EJ135" s="4"/>
      <c r="EK135" s="4"/>
      <c r="EL135" s="4"/>
      <c r="EM135" s="4"/>
      <c r="EN135" s="4"/>
      <c r="EO135" s="4"/>
      <c r="EP135" s="4"/>
      <c r="EQ135" s="4"/>
      <c r="ER135" s="4"/>
      <c r="ES135" s="4"/>
      <c r="ET135" s="4"/>
      <c r="EU135" s="4"/>
      <c r="EV135" s="4"/>
      <c r="EW135" s="4"/>
      <c r="EX135" s="4"/>
      <c r="EY135" s="4"/>
      <c r="EZ135" s="4"/>
      <c r="FA135" s="4"/>
      <c r="FB135" s="4"/>
      <c r="FC135" s="4"/>
      <c r="FD135" s="4"/>
      <c r="FE135" s="4"/>
      <c r="FF135" s="4"/>
      <c r="FG135" s="4"/>
      <c r="FH135" s="4"/>
      <c r="FI135" s="4"/>
      <c r="FJ135" s="4"/>
      <c r="FK135" s="4"/>
      <c r="FL135" s="4"/>
      <c r="FM135" s="4"/>
      <c r="FN135" s="4"/>
      <c r="FO135" s="4"/>
      <c r="FP135" s="4"/>
      <c r="FQ135" s="4"/>
      <c r="FR135" s="4"/>
      <c r="FS135" s="4"/>
      <c r="FT135" s="4"/>
      <c r="FU135" s="4"/>
      <c r="FV135" s="4"/>
      <c r="FW135" s="4"/>
      <c r="FX135" s="4"/>
      <c r="FY135" s="4"/>
      <c r="FZ135" s="4"/>
      <c r="GA135" s="4"/>
      <c r="GB135" s="4"/>
      <c r="GC135" s="4"/>
      <c r="GD135" s="4"/>
      <c r="GE135" s="4"/>
      <c r="GF135" s="4"/>
      <c r="GG135" s="4"/>
      <c r="GH135" s="4"/>
      <c r="GI135" s="4"/>
      <c r="GJ135" s="4"/>
      <c r="GK135" s="4"/>
    </row>
    <row r="136" spans="1:193" x14ac:dyDescent="0.2">
      <c r="A136" s="11"/>
      <c r="B136" s="12"/>
      <c r="C136" s="33" t="s">
        <v>4</v>
      </c>
      <c r="D136" s="34">
        <f t="shared" ref="D136:J136" si="64">ROUND(D134/D135,5)</f>
        <v>1.39E-3</v>
      </c>
      <c r="E136" s="34">
        <f t="shared" si="64"/>
        <v>2.6599999999999999E-2</v>
      </c>
      <c r="F136" s="34">
        <f t="shared" si="64"/>
        <v>8.5769999999999999E-2</v>
      </c>
      <c r="G136" s="34">
        <f t="shared" si="64"/>
        <v>9.5680000000000001E-2</v>
      </c>
      <c r="H136" s="34">
        <f t="shared" si="64"/>
        <v>4.5510000000000002E-2</v>
      </c>
      <c r="I136" s="34">
        <f t="shared" si="64"/>
        <v>8.43E-3</v>
      </c>
      <c r="J136" s="35">
        <f t="shared" si="64"/>
        <v>0</v>
      </c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4"/>
      <c r="CW136" s="4"/>
      <c r="CX136" s="4"/>
      <c r="CY136" s="4"/>
      <c r="CZ136" s="4"/>
      <c r="DA136" s="4"/>
      <c r="DB136" s="4"/>
      <c r="DC136" s="4"/>
      <c r="DD136" s="4"/>
      <c r="DE136" s="4"/>
      <c r="DF136" s="4"/>
      <c r="DG136" s="4"/>
      <c r="DH136" s="4"/>
      <c r="DI136" s="4"/>
      <c r="DJ136" s="4"/>
      <c r="DK136" s="4"/>
      <c r="DL136" s="4"/>
      <c r="DM136" s="4"/>
      <c r="DN136" s="4"/>
      <c r="DO136" s="4"/>
      <c r="DP136" s="4"/>
      <c r="DQ136" s="4"/>
      <c r="DR136" s="4"/>
      <c r="DS136" s="4"/>
      <c r="DT136" s="4"/>
      <c r="DU136" s="4"/>
      <c r="DV136" s="4"/>
      <c r="DW136" s="4"/>
      <c r="DX136" s="4"/>
      <c r="DY136" s="4"/>
      <c r="DZ136" s="4"/>
      <c r="EA136" s="4"/>
      <c r="EB136" s="4"/>
      <c r="EC136" s="4"/>
      <c r="ED136" s="4"/>
      <c r="EE136" s="4"/>
      <c r="EF136" s="4"/>
      <c r="EG136" s="4"/>
      <c r="EH136" s="4"/>
      <c r="EI136" s="4"/>
      <c r="EJ136" s="4"/>
      <c r="EK136" s="4"/>
      <c r="EL136" s="4"/>
      <c r="EM136" s="4"/>
      <c r="EN136" s="4"/>
      <c r="EO136" s="4"/>
      <c r="EP136" s="4"/>
      <c r="EQ136" s="4"/>
      <c r="ER136" s="4"/>
      <c r="ES136" s="4"/>
      <c r="ET136" s="4"/>
      <c r="EU136" s="4"/>
      <c r="EV136" s="4"/>
      <c r="EW136" s="4"/>
      <c r="EX136" s="4"/>
      <c r="EY136" s="4"/>
      <c r="EZ136" s="4"/>
      <c r="FA136" s="4"/>
      <c r="FB136" s="4"/>
      <c r="FC136" s="4"/>
      <c r="FD136" s="4"/>
      <c r="FE136" s="4"/>
      <c r="FF136" s="4"/>
      <c r="FG136" s="4"/>
      <c r="FH136" s="4"/>
      <c r="FI136" s="4"/>
      <c r="FJ136" s="4"/>
      <c r="FK136" s="4"/>
      <c r="FL136" s="4"/>
      <c r="FM136" s="4"/>
      <c r="FN136" s="4"/>
      <c r="FO136" s="4"/>
      <c r="FP136" s="4"/>
      <c r="FQ136" s="4"/>
      <c r="FR136" s="4"/>
      <c r="FS136" s="4"/>
      <c r="FT136" s="4"/>
      <c r="FU136" s="4"/>
      <c r="FV136" s="4"/>
      <c r="FW136" s="4"/>
      <c r="FX136" s="4"/>
      <c r="FY136" s="4"/>
      <c r="FZ136" s="4"/>
      <c r="GA136" s="4"/>
      <c r="GB136" s="4"/>
      <c r="GC136" s="4"/>
      <c r="GD136" s="4"/>
      <c r="GE136" s="4"/>
      <c r="GF136" s="4"/>
      <c r="GG136" s="4"/>
      <c r="GH136" s="4"/>
      <c r="GI136" s="4"/>
      <c r="GJ136" s="4"/>
      <c r="GK136" s="4"/>
    </row>
    <row r="137" spans="1:193" x14ac:dyDescent="0.2">
      <c r="A137" s="36"/>
      <c r="B137" s="37" t="s">
        <v>16</v>
      </c>
      <c r="C137" s="38">
        <f>SUM(D137+E137+F137+G137+H137+I137+J137)</f>
        <v>1.3168999999999997</v>
      </c>
      <c r="D137" s="40">
        <f t="shared" ref="D137:J137" si="65">ROUND(D136*5,5)</f>
        <v>6.9499999999999996E-3</v>
      </c>
      <c r="E137" s="40">
        <f t="shared" si="65"/>
        <v>0.13300000000000001</v>
      </c>
      <c r="F137" s="40">
        <f t="shared" si="65"/>
        <v>0.42885000000000001</v>
      </c>
      <c r="G137" s="40">
        <f t="shared" si="65"/>
        <v>0.47839999999999999</v>
      </c>
      <c r="H137" s="40">
        <f t="shared" si="65"/>
        <v>0.22755</v>
      </c>
      <c r="I137" s="40">
        <f t="shared" si="65"/>
        <v>4.215E-2</v>
      </c>
      <c r="J137" s="41">
        <f t="shared" si="65"/>
        <v>0</v>
      </c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/>
      <c r="CO137" s="4"/>
      <c r="CP137" s="4"/>
      <c r="CQ137" s="4"/>
      <c r="CR137" s="4"/>
      <c r="CS137" s="4"/>
      <c r="CT137" s="4"/>
      <c r="CU137" s="4"/>
      <c r="CV137" s="4"/>
      <c r="CW137" s="4"/>
      <c r="CX137" s="4"/>
      <c r="CY137" s="4"/>
      <c r="CZ137" s="4"/>
      <c r="DA137" s="4"/>
      <c r="DB137" s="4"/>
      <c r="DC137" s="4"/>
      <c r="DD137" s="4"/>
      <c r="DE137" s="4"/>
      <c r="DF137" s="4"/>
      <c r="DG137" s="4"/>
      <c r="DH137" s="4"/>
      <c r="DI137" s="4"/>
      <c r="DJ137" s="4"/>
      <c r="DK137" s="4"/>
      <c r="DL137" s="4"/>
      <c r="DM137" s="4"/>
      <c r="DN137" s="4"/>
      <c r="DO137" s="4"/>
      <c r="DP137" s="4"/>
      <c r="DQ137" s="4"/>
      <c r="DR137" s="4"/>
      <c r="DS137" s="4"/>
      <c r="DT137" s="4"/>
      <c r="DU137" s="4"/>
      <c r="DV137" s="4"/>
      <c r="DW137" s="4"/>
      <c r="DX137" s="4"/>
      <c r="DY137" s="4"/>
      <c r="DZ137" s="4"/>
      <c r="EA137" s="4"/>
      <c r="EB137" s="4"/>
      <c r="EC137" s="4"/>
      <c r="ED137" s="4"/>
      <c r="EE137" s="4"/>
      <c r="EF137" s="4"/>
      <c r="EG137" s="4"/>
      <c r="EH137" s="4"/>
      <c r="EI137" s="4"/>
      <c r="EJ137" s="4"/>
      <c r="EK137" s="4"/>
      <c r="EL137" s="4"/>
      <c r="EM137" s="4"/>
      <c r="EN137" s="4"/>
      <c r="EO137" s="4"/>
      <c r="EP137" s="4"/>
      <c r="EQ137" s="4"/>
      <c r="ER137" s="4"/>
      <c r="ES137" s="4"/>
      <c r="ET137" s="4"/>
      <c r="EU137" s="4"/>
      <c r="EV137" s="4"/>
      <c r="EW137" s="4"/>
      <c r="EX137" s="4"/>
      <c r="EY137" s="4"/>
      <c r="EZ137" s="4"/>
      <c r="FA137" s="4"/>
      <c r="FB137" s="4"/>
      <c r="FC137" s="4"/>
      <c r="FD137" s="4"/>
      <c r="FE137" s="4"/>
      <c r="FF137" s="4"/>
      <c r="FG137" s="4"/>
      <c r="FH137" s="4"/>
      <c r="FI137" s="4"/>
      <c r="FJ137" s="4"/>
      <c r="FK137" s="4"/>
      <c r="FL137" s="4"/>
      <c r="FM137" s="4"/>
      <c r="FN137" s="4"/>
      <c r="FO137" s="4"/>
      <c r="FP137" s="4"/>
      <c r="FQ137" s="4"/>
      <c r="FR137" s="4"/>
      <c r="FS137" s="4"/>
      <c r="FT137" s="4"/>
      <c r="FU137" s="4"/>
      <c r="FV137" s="4"/>
      <c r="FW137" s="4"/>
      <c r="FX137" s="4"/>
      <c r="FY137" s="4"/>
      <c r="FZ137" s="4"/>
      <c r="GA137" s="4"/>
      <c r="GB137" s="4"/>
      <c r="GC137" s="4"/>
      <c r="GD137" s="4"/>
      <c r="GE137" s="4"/>
      <c r="GF137" s="4"/>
      <c r="GG137" s="4"/>
      <c r="GH137" s="4"/>
      <c r="GI137" s="4"/>
      <c r="GJ137" s="4"/>
      <c r="GK137" s="4"/>
    </row>
    <row r="138" spans="1:193" x14ac:dyDescent="0.2">
      <c r="A138" s="11" t="s">
        <v>49</v>
      </c>
      <c r="B138" s="27" t="s">
        <v>14</v>
      </c>
      <c r="C138" s="13">
        <f>D138+E138+F138+G138+H138+I138+J138</f>
        <v>232</v>
      </c>
      <c r="D138" s="43">
        <v>4</v>
      </c>
      <c r="E138" s="43">
        <v>24</v>
      </c>
      <c r="F138" s="43">
        <v>65</v>
      </c>
      <c r="G138" s="43">
        <v>83</v>
      </c>
      <c r="H138" s="43">
        <v>48</v>
      </c>
      <c r="I138" s="43">
        <v>8</v>
      </c>
      <c r="J138" s="44">
        <v>0</v>
      </c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/>
      <c r="CQ138" s="4"/>
      <c r="CR138" s="4"/>
      <c r="CS138" s="4"/>
      <c r="CT138" s="4"/>
      <c r="CU138" s="4"/>
      <c r="CV138" s="4"/>
      <c r="CW138" s="4"/>
      <c r="CX138" s="4"/>
      <c r="CY138" s="4"/>
      <c r="CZ138" s="4"/>
      <c r="DA138" s="4"/>
      <c r="DB138" s="4"/>
      <c r="DC138" s="4"/>
      <c r="DD138" s="4"/>
      <c r="DE138" s="4"/>
      <c r="DF138" s="4"/>
      <c r="DG138" s="4"/>
      <c r="DH138" s="4"/>
      <c r="DI138" s="4"/>
      <c r="DJ138" s="4"/>
      <c r="DK138" s="4"/>
      <c r="DL138" s="4"/>
      <c r="DM138" s="4"/>
      <c r="DN138" s="4"/>
      <c r="DO138" s="4"/>
      <c r="DP138" s="4"/>
      <c r="DQ138" s="4"/>
      <c r="DR138" s="4"/>
      <c r="DS138" s="4"/>
      <c r="DT138" s="4"/>
      <c r="DU138" s="4"/>
      <c r="DV138" s="4"/>
      <c r="DW138" s="4"/>
      <c r="DX138" s="4"/>
      <c r="DY138" s="4"/>
      <c r="DZ138" s="4"/>
      <c r="EA138" s="4"/>
      <c r="EB138" s="4"/>
      <c r="EC138" s="4"/>
      <c r="ED138" s="4"/>
      <c r="EE138" s="4"/>
      <c r="EF138" s="4"/>
      <c r="EG138" s="4"/>
      <c r="EH138" s="4"/>
      <c r="EI138" s="4"/>
      <c r="EJ138" s="4"/>
      <c r="EK138" s="4"/>
      <c r="EL138" s="4"/>
      <c r="EM138" s="4"/>
      <c r="EN138" s="4"/>
      <c r="EO138" s="4"/>
      <c r="EP138" s="4"/>
      <c r="EQ138" s="4"/>
      <c r="ER138" s="4"/>
      <c r="ES138" s="4"/>
      <c r="ET138" s="4"/>
      <c r="EU138" s="4"/>
      <c r="EV138" s="4"/>
      <c r="EW138" s="4"/>
      <c r="EX138" s="4"/>
      <c r="EY138" s="4"/>
      <c r="EZ138" s="4"/>
      <c r="FA138" s="4"/>
      <c r="FB138" s="4"/>
      <c r="FC138" s="4"/>
      <c r="FD138" s="4"/>
      <c r="FE138" s="4"/>
      <c r="FF138" s="4"/>
      <c r="FG138" s="4"/>
      <c r="FH138" s="4"/>
      <c r="FI138" s="4"/>
      <c r="FJ138" s="4"/>
      <c r="FK138" s="4"/>
      <c r="FL138" s="4"/>
      <c r="FM138" s="4"/>
      <c r="FN138" s="4"/>
      <c r="FO138" s="4"/>
      <c r="FP138" s="4"/>
      <c r="FQ138" s="4"/>
      <c r="FR138" s="4"/>
      <c r="FS138" s="4"/>
      <c r="FT138" s="4"/>
      <c r="FU138" s="4"/>
      <c r="FV138" s="4"/>
      <c r="FW138" s="4"/>
      <c r="FX138" s="4"/>
      <c r="FY138" s="4"/>
      <c r="FZ138" s="4"/>
      <c r="GA138" s="4"/>
      <c r="GB138" s="4"/>
      <c r="GC138" s="4"/>
      <c r="GD138" s="4"/>
      <c r="GE138" s="4"/>
      <c r="GF138" s="4"/>
      <c r="GG138" s="4"/>
      <c r="GH138" s="4"/>
      <c r="GI138" s="4"/>
      <c r="GJ138" s="4"/>
      <c r="GK138" s="4"/>
    </row>
    <row r="139" spans="1:193" x14ac:dyDescent="0.25">
      <c r="A139" s="11"/>
      <c r="B139" s="12" t="s">
        <v>15</v>
      </c>
      <c r="C139" s="17">
        <f>SUM(D139:J139)</f>
        <v>6414</v>
      </c>
      <c r="D139" s="31">
        <v>815</v>
      </c>
      <c r="E139" s="31">
        <v>791</v>
      </c>
      <c r="F139" s="31">
        <v>723</v>
      </c>
      <c r="G139" s="31">
        <v>890</v>
      </c>
      <c r="H139" s="31">
        <v>989</v>
      </c>
      <c r="I139" s="31">
        <v>1155</v>
      </c>
      <c r="J139" s="32">
        <v>1051</v>
      </c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/>
      <c r="CS139" s="4"/>
      <c r="CT139" s="4"/>
      <c r="CU139" s="4"/>
      <c r="CV139" s="4"/>
      <c r="CW139" s="4"/>
      <c r="CX139" s="4"/>
      <c r="CY139" s="4"/>
      <c r="CZ139" s="4"/>
      <c r="DA139" s="4"/>
      <c r="DB139" s="4"/>
      <c r="DC139" s="4"/>
      <c r="DD139" s="4"/>
      <c r="DE139" s="4"/>
      <c r="DF139" s="4"/>
      <c r="DG139" s="4"/>
      <c r="DH139" s="4"/>
      <c r="DI139" s="4"/>
      <c r="DJ139" s="4"/>
      <c r="DK139" s="4"/>
      <c r="DL139" s="4"/>
      <c r="DM139" s="4"/>
      <c r="DN139" s="4"/>
      <c r="DO139" s="4"/>
      <c r="DP139" s="4"/>
      <c r="DQ139" s="4"/>
      <c r="DR139" s="4"/>
      <c r="DS139" s="4"/>
      <c r="DT139" s="4"/>
      <c r="DU139" s="4"/>
      <c r="DV139" s="4"/>
      <c r="DW139" s="4"/>
      <c r="DX139" s="4"/>
      <c r="DY139" s="4"/>
      <c r="DZ139" s="4"/>
      <c r="EA139" s="4"/>
      <c r="EB139" s="4"/>
      <c r="EC139" s="4"/>
      <c r="ED139" s="4"/>
      <c r="EE139" s="4"/>
      <c r="EF139" s="4"/>
      <c r="EG139" s="4"/>
      <c r="EH139" s="4"/>
      <c r="EI139" s="4"/>
      <c r="EJ139" s="4"/>
      <c r="EK139" s="4"/>
      <c r="EL139" s="4"/>
      <c r="EM139" s="4"/>
      <c r="EN139" s="4"/>
      <c r="EO139" s="4"/>
      <c r="EP139" s="4"/>
      <c r="EQ139" s="4"/>
      <c r="ER139" s="4"/>
      <c r="ES139" s="4"/>
      <c r="ET139" s="4"/>
      <c r="EU139" s="4"/>
      <c r="EV139" s="4"/>
      <c r="EW139" s="4"/>
      <c r="EX139" s="4"/>
      <c r="EY139" s="4"/>
      <c r="EZ139" s="4"/>
      <c r="FA139" s="4"/>
      <c r="FB139" s="4"/>
      <c r="FC139" s="4"/>
      <c r="FD139" s="4"/>
      <c r="FE139" s="4"/>
      <c r="FF139" s="4"/>
      <c r="FG139" s="4"/>
      <c r="FH139" s="4"/>
      <c r="FI139" s="4"/>
      <c r="FJ139" s="4"/>
      <c r="FK139" s="4"/>
      <c r="FL139" s="4"/>
      <c r="FM139" s="4"/>
      <c r="FN139" s="4"/>
      <c r="FO139" s="4"/>
      <c r="FP139" s="4"/>
      <c r="FQ139" s="4"/>
      <c r="FR139" s="4"/>
      <c r="FS139" s="4"/>
      <c r="FT139" s="4"/>
      <c r="FU139" s="4"/>
      <c r="FV139" s="4"/>
      <c r="FW139" s="4"/>
      <c r="FX139" s="4"/>
      <c r="FY139" s="4"/>
      <c r="FZ139" s="4"/>
      <c r="GA139" s="4"/>
      <c r="GB139" s="4"/>
      <c r="GC139" s="4"/>
      <c r="GD139" s="4"/>
      <c r="GE139" s="4"/>
      <c r="GF139" s="4"/>
      <c r="GG139" s="4"/>
      <c r="GH139" s="4"/>
      <c r="GI139" s="4"/>
      <c r="GJ139" s="4"/>
      <c r="GK139" s="4"/>
    </row>
    <row r="140" spans="1:193" x14ac:dyDescent="0.2">
      <c r="A140" s="11"/>
      <c r="B140" s="12"/>
      <c r="C140" s="33" t="s">
        <v>4</v>
      </c>
      <c r="D140" s="34">
        <f t="shared" ref="D140:J140" si="66">ROUND(D138/D139,5)</f>
        <v>4.9100000000000003E-3</v>
      </c>
      <c r="E140" s="34">
        <f t="shared" si="66"/>
        <v>3.0339999999999999E-2</v>
      </c>
      <c r="F140" s="34">
        <f t="shared" si="66"/>
        <v>8.9899999999999994E-2</v>
      </c>
      <c r="G140" s="34">
        <f t="shared" si="66"/>
        <v>9.3259999999999996E-2</v>
      </c>
      <c r="H140" s="34">
        <f t="shared" si="66"/>
        <v>4.8529999999999997E-2</v>
      </c>
      <c r="I140" s="34">
        <f t="shared" si="66"/>
        <v>6.9300000000000004E-3</v>
      </c>
      <c r="J140" s="35">
        <f t="shared" si="66"/>
        <v>0</v>
      </c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  <c r="CK140" s="4"/>
      <c r="CL140" s="4"/>
      <c r="CM140" s="4"/>
      <c r="CN140" s="4"/>
      <c r="CO140" s="4"/>
      <c r="CP140" s="4"/>
      <c r="CQ140" s="4"/>
      <c r="CR140" s="4"/>
      <c r="CS140" s="4"/>
      <c r="CT140" s="4"/>
      <c r="CU140" s="4"/>
      <c r="CV140" s="4"/>
      <c r="CW140" s="4"/>
      <c r="CX140" s="4"/>
      <c r="CY140" s="4"/>
      <c r="CZ140" s="4"/>
      <c r="DA140" s="4"/>
      <c r="DB140" s="4"/>
      <c r="DC140" s="4"/>
      <c r="DD140" s="4"/>
      <c r="DE140" s="4"/>
      <c r="DF140" s="4"/>
      <c r="DG140" s="4"/>
      <c r="DH140" s="4"/>
      <c r="DI140" s="4"/>
      <c r="DJ140" s="4"/>
      <c r="DK140" s="4"/>
      <c r="DL140" s="4"/>
      <c r="DM140" s="4"/>
      <c r="DN140" s="4"/>
      <c r="DO140" s="4"/>
      <c r="DP140" s="4"/>
      <c r="DQ140" s="4"/>
      <c r="DR140" s="4"/>
      <c r="DS140" s="4"/>
      <c r="DT140" s="4"/>
      <c r="DU140" s="4"/>
      <c r="DV140" s="4"/>
      <c r="DW140" s="4"/>
      <c r="DX140" s="4"/>
      <c r="DY140" s="4"/>
      <c r="DZ140" s="4"/>
      <c r="EA140" s="4"/>
      <c r="EB140" s="4"/>
      <c r="EC140" s="4"/>
      <c r="ED140" s="4"/>
      <c r="EE140" s="4"/>
      <c r="EF140" s="4"/>
      <c r="EG140" s="4"/>
      <c r="EH140" s="4"/>
      <c r="EI140" s="4"/>
      <c r="EJ140" s="4"/>
      <c r="EK140" s="4"/>
      <c r="EL140" s="4"/>
      <c r="EM140" s="4"/>
      <c r="EN140" s="4"/>
      <c r="EO140" s="4"/>
      <c r="EP140" s="4"/>
      <c r="EQ140" s="4"/>
      <c r="ER140" s="4"/>
      <c r="ES140" s="4"/>
      <c r="ET140" s="4"/>
      <c r="EU140" s="4"/>
      <c r="EV140" s="4"/>
      <c r="EW140" s="4"/>
      <c r="EX140" s="4"/>
      <c r="EY140" s="4"/>
      <c r="EZ140" s="4"/>
      <c r="FA140" s="4"/>
      <c r="FB140" s="4"/>
      <c r="FC140" s="4"/>
      <c r="FD140" s="4"/>
      <c r="FE140" s="4"/>
      <c r="FF140" s="4"/>
      <c r="FG140" s="4"/>
      <c r="FH140" s="4"/>
      <c r="FI140" s="4"/>
      <c r="FJ140" s="4"/>
      <c r="FK140" s="4"/>
      <c r="FL140" s="4"/>
      <c r="FM140" s="4"/>
      <c r="FN140" s="4"/>
      <c r="FO140" s="4"/>
      <c r="FP140" s="4"/>
      <c r="FQ140" s="4"/>
      <c r="FR140" s="4"/>
      <c r="FS140" s="4"/>
      <c r="FT140" s="4"/>
      <c r="FU140" s="4"/>
      <c r="FV140" s="4"/>
      <c r="FW140" s="4"/>
      <c r="FX140" s="4"/>
      <c r="FY140" s="4"/>
      <c r="FZ140" s="4"/>
      <c r="GA140" s="4"/>
      <c r="GB140" s="4"/>
      <c r="GC140" s="4"/>
      <c r="GD140" s="4"/>
      <c r="GE140" s="4"/>
      <c r="GF140" s="4"/>
      <c r="GG140" s="4"/>
      <c r="GH140" s="4"/>
      <c r="GI140" s="4"/>
      <c r="GJ140" s="4"/>
      <c r="GK140" s="4"/>
    </row>
    <row r="141" spans="1:193" x14ac:dyDescent="0.2">
      <c r="A141" s="36"/>
      <c r="B141" s="37" t="s">
        <v>16</v>
      </c>
      <c r="C141" s="38">
        <f>SUM(D141+E141+F141+G141+H141+I141+J141)</f>
        <v>1.3693500000000001</v>
      </c>
      <c r="D141" s="40">
        <f t="shared" ref="D141:J141" si="67">ROUND(D140*5,5)</f>
        <v>2.4549999999999999E-2</v>
      </c>
      <c r="E141" s="40">
        <f t="shared" si="67"/>
        <v>0.1517</v>
      </c>
      <c r="F141" s="40">
        <f t="shared" si="67"/>
        <v>0.44950000000000001</v>
      </c>
      <c r="G141" s="40">
        <f t="shared" si="67"/>
        <v>0.46629999999999999</v>
      </c>
      <c r="H141" s="40">
        <f t="shared" si="67"/>
        <v>0.24265</v>
      </c>
      <c r="I141" s="40">
        <f t="shared" si="67"/>
        <v>3.465E-2</v>
      </c>
      <c r="J141" s="41">
        <f t="shared" si="67"/>
        <v>0</v>
      </c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K141" s="4"/>
      <c r="CL141" s="4"/>
      <c r="CM141" s="4"/>
      <c r="CN141" s="4"/>
      <c r="CO141" s="4"/>
      <c r="CP141" s="4"/>
      <c r="CQ141" s="4"/>
      <c r="CR141" s="4"/>
      <c r="CS141" s="4"/>
      <c r="CT141" s="4"/>
      <c r="CU141" s="4"/>
      <c r="CV141" s="4"/>
      <c r="CW141" s="4"/>
      <c r="CX141" s="4"/>
      <c r="CY141" s="4"/>
      <c r="CZ141" s="4"/>
      <c r="DA141" s="4"/>
      <c r="DB141" s="4"/>
      <c r="DC141" s="4"/>
      <c r="DD141" s="4"/>
      <c r="DE141" s="4"/>
      <c r="DF141" s="4"/>
      <c r="DG141" s="4"/>
      <c r="DH141" s="4"/>
      <c r="DI141" s="4"/>
      <c r="DJ141" s="4"/>
      <c r="DK141" s="4"/>
      <c r="DL141" s="4"/>
      <c r="DM141" s="4"/>
      <c r="DN141" s="4"/>
      <c r="DO141" s="4"/>
      <c r="DP141" s="4"/>
      <c r="DQ141" s="4"/>
      <c r="DR141" s="4"/>
      <c r="DS141" s="4"/>
      <c r="DT141" s="4"/>
      <c r="DU141" s="4"/>
      <c r="DV141" s="4"/>
      <c r="DW141" s="4"/>
      <c r="DX141" s="4"/>
      <c r="DY141" s="4"/>
      <c r="DZ141" s="4"/>
      <c r="EA141" s="4"/>
      <c r="EB141" s="4"/>
      <c r="EC141" s="4"/>
      <c r="ED141" s="4"/>
      <c r="EE141" s="4"/>
      <c r="EF141" s="4"/>
      <c r="EG141" s="4"/>
      <c r="EH141" s="4"/>
      <c r="EI141" s="4"/>
      <c r="EJ141" s="4"/>
      <c r="EK141" s="4"/>
      <c r="EL141" s="4"/>
      <c r="EM141" s="4"/>
      <c r="EN141" s="4"/>
      <c r="EO141" s="4"/>
      <c r="EP141" s="4"/>
      <c r="EQ141" s="4"/>
      <c r="ER141" s="4"/>
      <c r="ES141" s="4"/>
      <c r="ET141" s="4"/>
      <c r="EU141" s="4"/>
      <c r="EV141" s="4"/>
      <c r="EW141" s="4"/>
      <c r="EX141" s="4"/>
      <c r="EY141" s="4"/>
      <c r="EZ141" s="4"/>
      <c r="FA141" s="4"/>
      <c r="FB141" s="4"/>
      <c r="FC141" s="4"/>
      <c r="FD141" s="4"/>
      <c r="FE141" s="4"/>
      <c r="FF141" s="4"/>
      <c r="FG141" s="4"/>
      <c r="FH141" s="4"/>
      <c r="FI141" s="4"/>
      <c r="FJ141" s="4"/>
      <c r="FK141" s="4"/>
      <c r="FL141" s="4"/>
      <c r="FM141" s="4"/>
      <c r="FN141" s="4"/>
      <c r="FO141" s="4"/>
      <c r="FP141" s="4"/>
      <c r="FQ141" s="4"/>
      <c r="FR141" s="4"/>
      <c r="FS141" s="4"/>
      <c r="FT141" s="4"/>
      <c r="FU141" s="4"/>
      <c r="FV141" s="4"/>
      <c r="FW141" s="4"/>
      <c r="FX141" s="4"/>
      <c r="FY141" s="4"/>
      <c r="FZ141" s="4"/>
      <c r="GA141" s="4"/>
      <c r="GB141" s="4"/>
      <c r="GC141" s="4"/>
      <c r="GD141" s="4"/>
      <c r="GE141" s="4"/>
      <c r="GF141" s="4"/>
      <c r="GG141" s="4"/>
      <c r="GH141" s="4"/>
      <c r="GI141" s="4"/>
      <c r="GJ141" s="4"/>
      <c r="GK141" s="4"/>
    </row>
    <row r="142" spans="1:193" x14ac:dyDescent="0.2">
      <c r="A142" s="11" t="s">
        <v>50</v>
      </c>
      <c r="B142" s="27" t="s">
        <v>14</v>
      </c>
      <c r="C142" s="13">
        <f>D142+E142+F142+G142+H142+I142+J142</f>
        <v>411</v>
      </c>
      <c r="D142" s="43">
        <v>3</v>
      </c>
      <c r="E142" s="43">
        <v>49</v>
      </c>
      <c r="F142" s="43">
        <v>121</v>
      </c>
      <c r="G142" s="43">
        <v>130</v>
      </c>
      <c r="H142" s="43">
        <v>89</v>
      </c>
      <c r="I142" s="43">
        <v>19</v>
      </c>
      <c r="J142" s="44">
        <v>0</v>
      </c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K142" s="4"/>
      <c r="CL142" s="4"/>
      <c r="CM142" s="4"/>
      <c r="CN142" s="4"/>
      <c r="CO142" s="4"/>
      <c r="CP142" s="4"/>
      <c r="CQ142" s="4"/>
      <c r="CR142" s="4"/>
      <c r="CS142" s="4"/>
      <c r="CT142" s="4"/>
      <c r="CU142" s="4"/>
      <c r="CV142" s="4"/>
      <c r="CW142" s="4"/>
      <c r="CX142" s="4"/>
      <c r="CY142" s="4"/>
      <c r="CZ142" s="4"/>
      <c r="DA142" s="4"/>
      <c r="DB142" s="4"/>
      <c r="DC142" s="4"/>
      <c r="DD142" s="4"/>
      <c r="DE142" s="4"/>
      <c r="DF142" s="4"/>
      <c r="DG142" s="4"/>
      <c r="DH142" s="4"/>
      <c r="DI142" s="4"/>
      <c r="DJ142" s="4"/>
      <c r="DK142" s="4"/>
      <c r="DL142" s="4"/>
      <c r="DM142" s="4"/>
      <c r="DN142" s="4"/>
      <c r="DO142" s="4"/>
      <c r="DP142" s="4"/>
      <c r="DQ142" s="4"/>
      <c r="DR142" s="4"/>
      <c r="DS142" s="4"/>
      <c r="DT142" s="4"/>
      <c r="DU142" s="4"/>
      <c r="DV142" s="4"/>
      <c r="DW142" s="4"/>
      <c r="DX142" s="4"/>
      <c r="DY142" s="4"/>
      <c r="DZ142" s="4"/>
      <c r="EA142" s="4"/>
      <c r="EB142" s="4"/>
      <c r="EC142" s="4"/>
      <c r="ED142" s="4"/>
      <c r="EE142" s="4"/>
      <c r="EF142" s="4"/>
      <c r="EG142" s="4"/>
      <c r="EH142" s="4"/>
      <c r="EI142" s="4"/>
      <c r="EJ142" s="4"/>
      <c r="EK142" s="4"/>
      <c r="EL142" s="4"/>
      <c r="EM142" s="4"/>
      <c r="EN142" s="4"/>
      <c r="EO142" s="4"/>
      <c r="EP142" s="4"/>
      <c r="EQ142" s="4"/>
      <c r="ER142" s="4"/>
      <c r="ES142" s="4"/>
      <c r="ET142" s="4"/>
      <c r="EU142" s="4"/>
      <c r="EV142" s="4"/>
      <c r="EW142" s="4"/>
      <c r="EX142" s="4"/>
      <c r="EY142" s="4"/>
      <c r="EZ142" s="4"/>
      <c r="FA142" s="4"/>
      <c r="FB142" s="4"/>
      <c r="FC142" s="4"/>
      <c r="FD142" s="4"/>
      <c r="FE142" s="4"/>
      <c r="FF142" s="4"/>
      <c r="FG142" s="4"/>
      <c r="FH142" s="4"/>
      <c r="FI142" s="4"/>
      <c r="FJ142" s="4"/>
      <c r="FK142" s="4"/>
      <c r="FL142" s="4"/>
      <c r="FM142" s="4"/>
      <c r="FN142" s="4"/>
      <c r="FO142" s="4"/>
      <c r="FP142" s="4"/>
      <c r="FQ142" s="4"/>
      <c r="FR142" s="4"/>
      <c r="FS142" s="4"/>
      <c r="FT142" s="4"/>
      <c r="FU142" s="4"/>
      <c r="FV142" s="4"/>
      <c r="FW142" s="4"/>
      <c r="FX142" s="4"/>
      <c r="FY142" s="4"/>
      <c r="FZ142" s="4"/>
      <c r="GA142" s="4"/>
      <c r="GB142" s="4"/>
      <c r="GC142" s="4"/>
      <c r="GD142" s="4"/>
      <c r="GE142" s="4"/>
      <c r="GF142" s="4"/>
      <c r="GG142" s="4"/>
      <c r="GH142" s="4"/>
      <c r="GI142" s="4"/>
      <c r="GJ142" s="4"/>
      <c r="GK142" s="4"/>
    </row>
    <row r="143" spans="1:193" x14ac:dyDescent="0.25">
      <c r="A143" s="11"/>
      <c r="B143" s="12" t="s">
        <v>15</v>
      </c>
      <c r="C143" s="17">
        <f>SUM(D143:J143)</f>
        <v>13184</v>
      </c>
      <c r="D143" s="31">
        <v>1703</v>
      </c>
      <c r="E143" s="31">
        <v>1632</v>
      </c>
      <c r="F143" s="31">
        <v>1578</v>
      </c>
      <c r="G143" s="31">
        <v>1680</v>
      </c>
      <c r="H143" s="31">
        <v>1957</v>
      </c>
      <c r="I143" s="31">
        <v>2400</v>
      </c>
      <c r="J143" s="32">
        <v>2234</v>
      </c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  <c r="CI143" s="4"/>
      <c r="CJ143" s="4"/>
      <c r="CK143" s="4"/>
      <c r="CL143" s="4"/>
      <c r="CM143" s="4"/>
      <c r="CN143" s="4"/>
      <c r="CO143" s="4"/>
      <c r="CP143" s="4"/>
      <c r="CQ143" s="4"/>
      <c r="CR143" s="4"/>
      <c r="CS143" s="4"/>
      <c r="CT143" s="4"/>
      <c r="CU143" s="4"/>
      <c r="CV143" s="4"/>
      <c r="CW143" s="4"/>
      <c r="CX143" s="4"/>
      <c r="CY143" s="4"/>
      <c r="CZ143" s="4"/>
      <c r="DA143" s="4"/>
      <c r="DB143" s="4"/>
      <c r="DC143" s="4"/>
      <c r="DD143" s="4"/>
      <c r="DE143" s="4"/>
      <c r="DF143" s="4"/>
      <c r="DG143" s="4"/>
      <c r="DH143" s="4"/>
      <c r="DI143" s="4"/>
      <c r="DJ143" s="4"/>
      <c r="DK143" s="4"/>
      <c r="DL143" s="4"/>
      <c r="DM143" s="4"/>
      <c r="DN143" s="4"/>
      <c r="DO143" s="4"/>
      <c r="DP143" s="4"/>
      <c r="DQ143" s="4"/>
      <c r="DR143" s="4"/>
      <c r="DS143" s="4"/>
      <c r="DT143" s="4"/>
      <c r="DU143" s="4"/>
      <c r="DV143" s="4"/>
      <c r="DW143" s="4"/>
      <c r="DX143" s="4"/>
      <c r="DY143" s="4"/>
      <c r="DZ143" s="4"/>
      <c r="EA143" s="4"/>
      <c r="EB143" s="4"/>
      <c r="EC143" s="4"/>
      <c r="ED143" s="4"/>
      <c r="EE143" s="4"/>
      <c r="EF143" s="4"/>
      <c r="EG143" s="4"/>
      <c r="EH143" s="4"/>
      <c r="EI143" s="4"/>
      <c r="EJ143" s="4"/>
      <c r="EK143" s="4"/>
      <c r="EL143" s="4"/>
      <c r="EM143" s="4"/>
      <c r="EN143" s="4"/>
      <c r="EO143" s="4"/>
      <c r="EP143" s="4"/>
      <c r="EQ143" s="4"/>
      <c r="ER143" s="4"/>
      <c r="ES143" s="4"/>
      <c r="ET143" s="4"/>
      <c r="EU143" s="4"/>
      <c r="EV143" s="4"/>
      <c r="EW143" s="4"/>
      <c r="EX143" s="4"/>
      <c r="EY143" s="4"/>
      <c r="EZ143" s="4"/>
      <c r="FA143" s="4"/>
      <c r="FB143" s="4"/>
      <c r="FC143" s="4"/>
      <c r="FD143" s="4"/>
      <c r="FE143" s="4"/>
      <c r="FF143" s="4"/>
      <c r="FG143" s="4"/>
      <c r="FH143" s="4"/>
      <c r="FI143" s="4"/>
      <c r="FJ143" s="4"/>
      <c r="FK143" s="4"/>
      <c r="FL143" s="4"/>
      <c r="FM143" s="4"/>
      <c r="FN143" s="4"/>
      <c r="FO143" s="4"/>
      <c r="FP143" s="4"/>
      <c r="FQ143" s="4"/>
      <c r="FR143" s="4"/>
      <c r="FS143" s="4"/>
      <c r="FT143" s="4"/>
      <c r="FU143" s="4"/>
      <c r="FV143" s="4"/>
      <c r="FW143" s="4"/>
      <c r="FX143" s="4"/>
      <c r="FY143" s="4"/>
      <c r="FZ143" s="4"/>
      <c r="GA143" s="4"/>
      <c r="GB143" s="4"/>
      <c r="GC143" s="4"/>
      <c r="GD143" s="4"/>
      <c r="GE143" s="4"/>
      <c r="GF143" s="4"/>
      <c r="GG143" s="4"/>
      <c r="GH143" s="4"/>
      <c r="GI143" s="4"/>
      <c r="GJ143" s="4"/>
      <c r="GK143" s="4"/>
    </row>
    <row r="144" spans="1:193" x14ac:dyDescent="0.2">
      <c r="A144" s="11"/>
      <c r="B144" s="12"/>
      <c r="C144" s="33"/>
      <c r="D144" s="34">
        <f t="shared" ref="D144:J144" si="68">ROUND(D142/D143,5)</f>
        <v>1.7600000000000001E-3</v>
      </c>
      <c r="E144" s="34">
        <f t="shared" si="68"/>
        <v>3.0020000000000002E-2</v>
      </c>
      <c r="F144" s="34">
        <f t="shared" si="68"/>
        <v>7.6679999999999998E-2</v>
      </c>
      <c r="G144" s="34">
        <f t="shared" si="68"/>
        <v>7.7380000000000004E-2</v>
      </c>
      <c r="H144" s="34">
        <f t="shared" si="68"/>
        <v>4.548E-2</v>
      </c>
      <c r="I144" s="34">
        <f t="shared" si="68"/>
        <v>7.92E-3</v>
      </c>
      <c r="J144" s="35">
        <f t="shared" si="68"/>
        <v>0</v>
      </c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K144" s="4"/>
      <c r="CL144" s="4"/>
      <c r="CM144" s="4"/>
      <c r="CN144" s="4"/>
      <c r="CO144" s="4"/>
      <c r="CP144" s="4"/>
      <c r="CQ144" s="4"/>
      <c r="CR144" s="4"/>
      <c r="CS144" s="4"/>
      <c r="CT144" s="4"/>
      <c r="CU144" s="4"/>
      <c r="CV144" s="4"/>
      <c r="CW144" s="4"/>
      <c r="CX144" s="4"/>
      <c r="CY144" s="4"/>
      <c r="CZ144" s="4"/>
      <c r="DA144" s="4"/>
      <c r="DB144" s="4"/>
      <c r="DC144" s="4"/>
      <c r="DD144" s="4"/>
      <c r="DE144" s="4"/>
      <c r="DF144" s="4"/>
      <c r="DG144" s="4"/>
      <c r="DH144" s="4"/>
      <c r="DI144" s="4"/>
      <c r="DJ144" s="4"/>
      <c r="DK144" s="4"/>
      <c r="DL144" s="4"/>
      <c r="DM144" s="4"/>
      <c r="DN144" s="4"/>
      <c r="DO144" s="4"/>
      <c r="DP144" s="4"/>
      <c r="DQ144" s="4"/>
      <c r="DR144" s="4"/>
      <c r="DS144" s="4"/>
      <c r="DT144" s="4"/>
      <c r="DU144" s="4"/>
      <c r="DV144" s="4"/>
      <c r="DW144" s="4"/>
      <c r="DX144" s="4"/>
      <c r="DY144" s="4"/>
      <c r="DZ144" s="4"/>
      <c r="EA144" s="4"/>
      <c r="EB144" s="4"/>
      <c r="EC144" s="4"/>
      <c r="ED144" s="4"/>
      <c r="EE144" s="4"/>
      <c r="EF144" s="4"/>
      <c r="EG144" s="4"/>
      <c r="EH144" s="4"/>
      <c r="EI144" s="4"/>
      <c r="EJ144" s="4"/>
      <c r="EK144" s="4"/>
      <c r="EL144" s="4"/>
      <c r="EM144" s="4"/>
      <c r="EN144" s="4"/>
      <c r="EO144" s="4"/>
      <c r="EP144" s="4"/>
      <c r="EQ144" s="4"/>
      <c r="ER144" s="4"/>
      <c r="ES144" s="4"/>
      <c r="ET144" s="4"/>
      <c r="EU144" s="4"/>
      <c r="EV144" s="4"/>
      <c r="EW144" s="4"/>
      <c r="EX144" s="4"/>
      <c r="EY144" s="4"/>
      <c r="EZ144" s="4"/>
      <c r="FA144" s="4"/>
      <c r="FB144" s="4"/>
      <c r="FC144" s="4"/>
      <c r="FD144" s="4"/>
      <c r="FE144" s="4"/>
      <c r="FF144" s="4"/>
      <c r="FG144" s="4"/>
      <c r="FH144" s="4"/>
      <c r="FI144" s="4"/>
      <c r="FJ144" s="4"/>
      <c r="FK144" s="4"/>
      <c r="FL144" s="4"/>
      <c r="FM144" s="4"/>
      <c r="FN144" s="4"/>
      <c r="FO144" s="4"/>
      <c r="FP144" s="4"/>
      <c r="FQ144" s="4"/>
      <c r="FR144" s="4"/>
      <c r="FS144" s="4"/>
      <c r="FT144" s="4"/>
      <c r="FU144" s="4"/>
      <c r="FV144" s="4"/>
      <c r="FW144" s="4"/>
      <c r="FX144" s="4"/>
      <c r="FY144" s="4"/>
      <c r="FZ144" s="4"/>
      <c r="GA144" s="4"/>
      <c r="GB144" s="4"/>
      <c r="GC144" s="4"/>
      <c r="GD144" s="4"/>
      <c r="GE144" s="4"/>
      <c r="GF144" s="4"/>
      <c r="GG144" s="4"/>
      <c r="GH144" s="4"/>
      <c r="GI144" s="4"/>
      <c r="GJ144" s="4"/>
      <c r="GK144" s="4"/>
    </row>
    <row r="145" spans="1:193" x14ac:dyDescent="0.2">
      <c r="A145" s="36"/>
      <c r="B145" s="37" t="s">
        <v>16</v>
      </c>
      <c r="C145" s="38">
        <f>SUM(D145+E145+F145+G145+H145+I145+J145)</f>
        <v>1.1962000000000002</v>
      </c>
      <c r="D145" s="40">
        <f t="shared" ref="D145:J145" si="69">ROUND(D144*5,5)</f>
        <v>8.8000000000000005E-3</v>
      </c>
      <c r="E145" s="40">
        <f t="shared" si="69"/>
        <v>0.15010000000000001</v>
      </c>
      <c r="F145" s="40">
        <f t="shared" si="69"/>
        <v>0.38340000000000002</v>
      </c>
      <c r="G145" s="40">
        <f t="shared" si="69"/>
        <v>0.38690000000000002</v>
      </c>
      <c r="H145" s="40">
        <f t="shared" si="69"/>
        <v>0.22739999999999999</v>
      </c>
      <c r="I145" s="40">
        <f t="shared" si="69"/>
        <v>3.9600000000000003E-2</v>
      </c>
      <c r="J145" s="41">
        <f t="shared" si="69"/>
        <v>0</v>
      </c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K145" s="4"/>
      <c r="CL145" s="4"/>
      <c r="CM145" s="4"/>
      <c r="CN145" s="4"/>
      <c r="CO145" s="4"/>
      <c r="CP145" s="4"/>
      <c r="CQ145" s="4"/>
      <c r="CR145" s="4"/>
      <c r="CS145" s="4"/>
      <c r="CT145" s="4"/>
      <c r="CU145" s="4"/>
      <c r="CV145" s="4"/>
      <c r="CW145" s="4"/>
      <c r="CX145" s="4"/>
      <c r="CY145" s="4"/>
      <c r="CZ145" s="4"/>
      <c r="DA145" s="4"/>
      <c r="DB145" s="4"/>
      <c r="DC145" s="4"/>
      <c r="DD145" s="4"/>
      <c r="DE145" s="4"/>
      <c r="DF145" s="4"/>
      <c r="DG145" s="4"/>
      <c r="DH145" s="4"/>
      <c r="DI145" s="4"/>
      <c r="DJ145" s="4"/>
      <c r="DK145" s="4"/>
      <c r="DL145" s="4"/>
      <c r="DM145" s="4"/>
      <c r="DN145" s="4"/>
      <c r="DO145" s="4"/>
      <c r="DP145" s="4"/>
      <c r="DQ145" s="4"/>
      <c r="DR145" s="4"/>
      <c r="DS145" s="4"/>
      <c r="DT145" s="4"/>
      <c r="DU145" s="4"/>
      <c r="DV145" s="4"/>
      <c r="DW145" s="4"/>
      <c r="DX145" s="4"/>
      <c r="DY145" s="4"/>
      <c r="DZ145" s="4"/>
      <c r="EA145" s="4"/>
      <c r="EB145" s="4"/>
      <c r="EC145" s="4"/>
      <c r="ED145" s="4"/>
      <c r="EE145" s="4"/>
      <c r="EF145" s="4"/>
      <c r="EG145" s="4"/>
      <c r="EH145" s="4"/>
      <c r="EI145" s="4"/>
      <c r="EJ145" s="4"/>
      <c r="EK145" s="4"/>
      <c r="EL145" s="4"/>
      <c r="EM145" s="4"/>
      <c r="EN145" s="4"/>
      <c r="EO145" s="4"/>
      <c r="EP145" s="4"/>
      <c r="EQ145" s="4"/>
      <c r="ER145" s="4"/>
      <c r="ES145" s="4"/>
      <c r="ET145" s="4"/>
      <c r="EU145" s="4"/>
      <c r="EV145" s="4"/>
      <c r="EW145" s="4"/>
      <c r="EX145" s="4"/>
      <c r="EY145" s="4"/>
      <c r="EZ145" s="4"/>
      <c r="FA145" s="4"/>
      <c r="FB145" s="4"/>
      <c r="FC145" s="4"/>
      <c r="FD145" s="4"/>
      <c r="FE145" s="4"/>
      <c r="FF145" s="4"/>
      <c r="FG145" s="4"/>
      <c r="FH145" s="4"/>
      <c r="FI145" s="4"/>
      <c r="FJ145" s="4"/>
      <c r="FK145" s="4"/>
      <c r="FL145" s="4"/>
      <c r="FM145" s="4"/>
      <c r="FN145" s="4"/>
      <c r="FO145" s="4"/>
      <c r="FP145" s="4"/>
      <c r="FQ145" s="4"/>
      <c r="FR145" s="4"/>
      <c r="FS145" s="4"/>
      <c r="FT145" s="4"/>
      <c r="FU145" s="4"/>
      <c r="FV145" s="4"/>
      <c r="FW145" s="4"/>
      <c r="FX145" s="4"/>
      <c r="FY145" s="4"/>
      <c r="FZ145" s="4"/>
      <c r="GA145" s="4"/>
      <c r="GB145" s="4"/>
      <c r="GC145" s="4"/>
      <c r="GD145" s="4"/>
      <c r="GE145" s="4"/>
      <c r="GF145" s="4"/>
      <c r="GG145" s="4"/>
      <c r="GH145" s="4"/>
      <c r="GI145" s="4"/>
      <c r="GJ145" s="4"/>
      <c r="GK145" s="4"/>
    </row>
    <row r="146" spans="1:193" x14ac:dyDescent="0.2">
      <c r="A146" s="26" t="s">
        <v>51</v>
      </c>
      <c r="B146" s="27" t="s">
        <v>14</v>
      </c>
      <c r="C146" s="13">
        <f>D146+E146+F146+G146+H146+I146+J146</f>
        <v>304</v>
      </c>
      <c r="D146" s="65">
        <v>11</v>
      </c>
      <c r="E146" s="65">
        <v>42</v>
      </c>
      <c r="F146" s="65">
        <v>67</v>
      </c>
      <c r="G146" s="65">
        <v>102</v>
      </c>
      <c r="H146" s="65">
        <v>68</v>
      </c>
      <c r="I146" s="65">
        <v>14</v>
      </c>
      <c r="J146" s="66">
        <v>0</v>
      </c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K146" s="4"/>
      <c r="CL146" s="4"/>
      <c r="CM146" s="4"/>
      <c r="CN146" s="4"/>
      <c r="CO146" s="4"/>
      <c r="CP146" s="4"/>
      <c r="CQ146" s="4"/>
      <c r="CR146" s="4"/>
      <c r="CS146" s="4"/>
      <c r="CT146" s="4"/>
      <c r="CU146" s="4"/>
      <c r="CV146" s="4"/>
      <c r="CW146" s="4"/>
      <c r="CX146" s="4"/>
      <c r="CY146" s="4"/>
      <c r="CZ146" s="4"/>
      <c r="DA146" s="4"/>
      <c r="DB146" s="4"/>
      <c r="DC146" s="4"/>
      <c r="DD146" s="4"/>
      <c r="DE146" s="4"/>
      <c r="DF146" s="4"/>
      <c r="DG146" s="4"/>
      <c r="DH146" s="4"/>
      <c r="DI146" s="4"/>
      <c r="DJ146" s="4"/>
      <c r="DK146" s="4"/>
      <c r="DL146" s="4"/>
      <c r="DM146" s="4"/>
      <c r="DN146" s="4"/>
      <c r="DO146" s="4"/>
      <c r="DP146" s="4"/>
      <c r="DQ146" s="4"/>
      <c r="DR146" s="4"/>
      <c r="DS146" s="4"/>
      <c r="DT146" s="4"/>
      <c r="DU146" s="4"/>
      <c r="DV146" s="4"/>
      <c r="DW146" s="4"/>
      <c r="DX146" s="4"/>
      <c r="DY146" s="4"/>
      <c r="DZ146" s="4"/>
      <c r="EA146" s="4"/>
      <c r="EB146" s="4"/>
      <c r="EC146" s="4"/>
      <c r="ED146" s="4"/>
      <c r="EE146" s="4"/>
      <c r="EF146" s="4"/>
      <c r="EG146" s="4"/>
      <c r="EH146" s="4"/>
      <c r="EI146" s="4"/>
      <c r="EJ146" s="4"/>
      <c r="EK146" s="4"/>
      <c r="EL146" s="4"/>
      <c r="EM146" s="4"/>
      <c r="EN146" s="4"/>
      <c r="EO146" s="4"/>
      <c r="EP146" s="4"/>
      <c r="EQ146" s="4"/>
      <c r="ER146" s="4"/>
      <c r="ES146" s="4"/>
      <c r="ET146" s="4"/>
      <c r="EU146" s="4"/>
      <c r="EV146" s="4"/>
      <c r="EW146" s="4"/>
      <c r="EX146" s="4"/>
      <c r="EY146" s="4"/>
      <c r="EZ146" s="4"/>
      <c r="FA146" s="4"/>
      <c r="FB146" s="4"/>
      <c r="FC146" s="4"/>
      <c r="FD146" s="4"/>
      <c r="FE146" s="4"/>
      <c r="FF146" s="4"/>
      <c r="FG146" s="4"/>
      <c r="FH146" s="4"/>
      <c r="FI146" s="4"/>
      <c r="FJ146" s="4"/>
      <c r="FK146" s="4"/>
      <c r="FL146" s="4"/>
      <c r="FM146" s="4"/>
      <c r="FN146" s="4"/>
      <c r="FO146" s="4"/>
      <c r="FP146" s="4"/>
      <c r="FQ146" s="4"/>
      <c r="FR146" s="4"/>
      <c r="FS146" s="4"/>
      <c r="FT146" s="4"/>
      <c r="FU146" s="4"/>
      <c r="FV146" s="4"/>
      <c r="FW146" s="4"/>
      <c r="FX146" s="4"/>
      <c r="FY146" s="4"/>
      <c r="FZ146" s="4"/>
      <c r="GA146" s="4"/>
      <c r="GB146" s="4"/>
      <c r="GC146" s="4"/>
      <c r="GD146" s="4"/>
      <c r="GE146" s="4"/>
      <c r="GF146" s="4"/>
      <c r="GG146" s="4"/>
      <c r="GH146" s="4"/>
      <c r="GI146" s="4"/>
      <c r="GJ146" s="4"/>
      <c r="GK146" s="4"/>
    </row>
    <row r="147" spans="1:193" x14ac:dyDescent="0.25">
      <c r="A147" s="11"/>
      <c r="B147" s="12" t="s">
        <v>15</v>
      </c>
      <c r="C147" s="17">
        <f>SUM(D147:J147)</f>
        <v>9293</v>
      </c>
      <c r="D147" s="31">
        <v>1284</v>
      </c>
      <c r="E147" s="31">
        <v>1222</v>
      </c>
      <c r="F147" s="31">
        <v>1083</v>
      </c>
      <c r="G147" s="31">
        <v>1145</v>
      </c>
      <c r="H147" s="31">
        <v>1265</v>
      </c>
      <c r="I147" s="31">
        <v>1624</v>
      </c>
      <c r="J147" s="32">
        <v>1670</v>
      </c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CK147" s="4"/>
      <c r="CL147" s="4"/>
      <c r="CM147" s="4"/>
      <c r="CN147" s="4"/>
      <c r="CO147" s="4"/>
      <c r="CP147" s="4"/>
      <c r="CQ147" s="4"/>
      <c r="CR147" s="4"/>
      <c r="CS147" s="4"/>
      <c r="CT147" s="4"/>
      <c r="CU147" s="4"/>
      <c r="CV147" s="4"/>
      <c r="CW147" s="4"/>
      <c r="CX147" s="4"/>
      <c r="CY147" s="4"/>
      <c r="CZ147" s="4"/>
      <c r="DA147" s="4"/>
      <c r="DB147" s="4"/>
      <c r="DC147" s="4"/>
      <c r="DD147" s="4"/>
      <c r="DE147" s="4"/>
      <c r="DF147" s="4"/>
      <c r="DG147" s="4"/>
      <c r="DH147" s="4"/>
      <c r="DI147" s="4"/>
      <c r="DJ147" s="4"/>
      <c r="DK147" s="4"/>
      <c r="DL147" s="4"/>
      <c r="DM147" s="4"/>
      <c r="DN147" s="4"/>
      <c r="DO147" s="4"/>
      <c r="DP147" s="4"/>
      <c r="DQ147" s="4"/>
      <c r="DR147" s="4"/>
      <c r="DS147" s="4"/>
      <c r="DT147" s="4"/>
      <c r="DU147" s="4"/>
      <c r="DV147" s="4"/>
      <c r="DW147" s="4"/>
      <c r="DX147" s="4"/>
      <c r="DY147" s="4"/>
      <c r="DZ147" s="4"/>
      <c r="EA147" s="4"/>
      <c r="EB147" s="4"/>
      <c r="EC147" s="4"/>
      <c r="ED147" s="4"/>
      <c r="EE147" s="4"/>
      <c r="EF147" s="4"/>
      <c r="EG147" s="4"/>
      <c r="EH147" s="4"/>
      <c r="EI147" s="4"/>
      <c r="EJ147" s="4"/>
      <c r="EK147" s="4"/>
      <c r="EL147" s="4"/>
      <c r="EM147" s="4"/>
      <c r="EN147" s="4"/>
      <c r="EO147" s="4"/>
      <c r="EP147" s="4"/>
      <c r="EQ147" s="4"/>
      <c r="ER147" s="4"/>
      <c r="ES147" s="4"/>
      <c r="ET147" s="4"/>
      <c r="EU147" s="4"/>
      <c r="EV147" s="4"/>
      <c r="EW147" s="4"/>
      <c r="EX147" s="4"/>
      <c r="EY147" s="4"/>
      <c r="EZ147" s="4"/>
      <c r="FA147" s="4"/>
      <c r="FB147" s="4"/>
      <c r="FC147" s="4"/>
      <c r="FD147" s="4"/>
      <c r="FE147" s="4"/>
      <c r="FF147" s="4"/>
      <c r="FG147" s="4"/>
      <c r="FH147" s="4"/>
      <c r="FI147" s="4"/>
      <c r="FJ147" s="4"/>
      <c r="FK147" s="4"/>
      <c r="FL147" s="4"/>
      <c r="FM147" s="4"/>
      <c r="FN147" s="4"/>
      <c r="FO147" s="4"/>
      <c r="FP147" s="4"/>
      <c r="FQ147" s="4"/>
      <c r="FR147" s="4"/>
      <c r="FS147" s="4"/>
      <c r="FT147" s="4"/>
      <c r="FU147" s="4"/>
      <c r="FV147" s="4"/>
      <c r="FW147" s="4"/>
      <c r="FX147" s="4"/>
      <c r="FY147" s="4"/>
      <c r="FZ147" s="4"/>
      <c r="GA147" s="4"/>
      <c r="GB147" s="4"/>
      <c r="GC147" s="4"/>
      <c r="GD147" s="4"/>
      <c r="GE147" s="4"/>
      <c r="GF147" s="4"/>
      <c r="GG147" s="4"/>
      <c r="GH147" s="4"/>
      <c r="GI147" s="4"/>
      <c r="GJ147" s="4"/>
      <c r="GK147" s="4"/>
    </row>
    <row r="148" spans="1:193" x14ac:dyDescent="0.2">
      <c r="A148" s="11"/>
      <c r="B148" s="12"/>
      <c r="C148" s="33"/>
      <c r="D148" s="34">
        <f t="shared" ref="D148:J148" si="70">ROUND(D146/D147,5)</f>
        <v>8.5699999999999995E-3</v>
      </c>
      <c r="E148" s="34">
        <f t="shared" si="70"/>
        <v>3.4369999999999998E-2</v>
      </c>
      <c r="F148" s="34">
        <f t="shared" si="70"/>
        <v>6.1870000000000001E-2</v>
      </c>
      <c r="G148" s="34">
        <f t="shared" si="70"/>
        <v>8.9080000000000006E-2</v>
      </c>
      <c r="H148" s="34">
        <f t="shared" si="70"/>
        <v>5.3749999999999999E-2</v>
      </c>
      <c r="I148" s="34">
        <f t="shared" si="70"/>
        <v>8.6199999999999992E-3</v>
      </c>
      <c r="J148" s="35">
        <f t="shared" si="70"/>
        <v>0</v>
      </c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  <c r="BX148" s="4"/>
      <c r="BY148" s="4"/>
      <c r="BZ148" s="4"/>
      <c r="CA148" s="4"/>
      <c r="CB148" s="4"/>
      <c r="CC148" s="4"/>
      <c r="CD148" s="4"/>
      <c r="CE148" s="4"/>
      <c r="CF148" s="4"/>
      <c r="CG148" s="4"/>
      <c r="CH148" s="4"/>
      <c r="CI148" s="4"/>
      <c r="CJ148" s="4"/>
      <c r="CK148" s="4"/>
      <c r="CL148" s="4"/>
      <c r="CM148" s="4"/>
      <c r="CN148" s="4"/>
      <c r="CO148" s="4"/>
      <c r="CP148" s="4"/>
      <c r="CQ148" s="4"/>
      <c r="CR148" s="4"/>
      <c r="CS148" s="4"/>
      <c r="CT148" s="4"/>
      <c r="CU148" s="4"/>
      <c r="CV148" s="4"/>
      <c r="CW148" s="4"/>
      <c r="CX148" s="4"/>
      <c r="CY148" s="4"/>
      <c r="CZ148" s="4"/>
      <c r="DA148" s="4"/>
      <c r="DB148" s="4"/>
      <c r="DC148" s="4"/>
      <c r="DD148" s="4"/>
      <c r="DE148" s="4"/>
      <c r="DF148" s="4"/>
      <c r="DG148" s="4"/>
      <c r="DH148" s="4"/>
      <c r="DI148" s="4"/>
      <c r="DJ148" s="4"/>
      <c r="DK148" s="4"/>
      <c r="DL148" s="4"/>
      <c r="DM148" s="4"/>
      <c r="DN148" s="4"/>
      <c r="DO148" s="4"/>
      <c r="DP148" s="4"/>
      <c r="DQ148" s="4"/>
      <c r="DR148" s="4"/>
      <c r="DS148" s="4"/>
      <c r="DT148" s="4"/>
      <c r="DU148" s="4"/>
      <c r="DV148" s="4"/>
      <c r="DW148" s="4"/>
      <c r="DX148" s="4"/>
      <c r="DY148" s="4"/>
      <c r="DZ148" s="4"/>
      <c r="EA148" s="4"/>
      <c r="EB148" s="4"/>
      <c r="EC148" s="4"/>
      <c r="ED148" s="4"/>
      <c r="EE148" s="4"/>
      <c r="EF148" s="4"/>
      <c r="EG148" s="4"/>
      <c r="EH148" s="4"/>
      <c r="EI148" s="4"/>
      <c r="EJ148" s="4"/>
      <c r="EK148" s="4"/>
      <c r="EL148" s="4"/>
      <c r="EM148" s="4"/>
      <c r="EN148" s="4"/>
      <c r="EO148" s="4"/>
      <c r="EP148" s="4"/>
      <c r="EQ148" s="4"/>
      <c r="ER148" s="4"/>
      <c r="ES148" s="4"/>
      <c r="ET148" s="4"/>
      <c r="EU148" s="4"/>
      <c r="EV148" s="4"/>
      <c r="EW148" s="4"/>
      <c r="EX148" s="4"/>
      <c r="EY148" s="4"/>
      <c r="EZ148" s="4"/>
      <c r="FA148" s="4"/>
      <c r="FB148" s="4"/>
      <c r="FC148" s="4"/>
      <c r="FD148" s="4"/>
      <c r="FE148" s="4"/>
      <c r="FF148" s="4"/>
      <c r="FG148" s="4"/>
      <c r="FH148" s="4"/>
      <c r="FI148" s="4"/>
      <c r="FJ148" s="4"/>
      <c r="FK148" s="4"/>
      <c r="FL148" s="4"/>
      <c r="FM148" s="4"/>
      <c r="FN148" s="4"/>
      <c r="FO148" s="4"/>
      <c r="FP148" s="4"/>
      <c r="FQ148" s="4"/>
      <c r="FR148" s="4"/>
      <c r="FS148" s="4"/>
      <c r="FT148" s="4"/>
      <c r="FU148" s="4"/>
      <c r="FV148" s="4"/>
      <c r="FW148" s="4"/>
      <c r="FX148" s="4"/>
      <c r="FY148" s="4"/>
      <c r="FZ148" s="4"/>
      <c r="GA148" s="4"/>
      <c r="GB148" s="4"/>
      <c r="GC148" s="4"/>
      <c r="GD148" s="4"/>
      <c r="GE148" s="4"/>
      <c r="GF148" s="4"/>
      <c r="GG148" s="4"/>
      <c r="GH148" s="4"/>
      <c r="GI148" s="4"/>
      <c r="GJ148" s="4"/>
      <c r="GK148" s="4"/>
    </row>
    <row r="149" spans="1:193" x14ac:dyDescent="0.2">
      <c r="A149" s="63"/>
      <c r="B149" s="37" t="s">
        <v>16</v>
      </c>
      <c r="C149" s="38">
        <f>SUM(D149+E149+F149+G149+H149+I149+J149)</f>
        <v>1.2812999999999999</v>
      </c>
      <c r="D149" s="40">
        <f t="shared" ref="D149:J149" si="71">ROUND(D148*5,5)</f>
        <v>4.2849999999999999E-2</v>
      </c>
      <c r="E149" s="40">
        <f t="shared" si="71"/>
        <v>0.17185</v>
      </c>
      <c r="F149" s="40">
        <f t="shared" si="71"/>
        <v>0.30935000000000001</v>
      </c>
      <c r="G149" s="40">
        <f t="shared" si="71"/>
        <v>0.44540000000000002</v>
      </c>
      <c r="H149" s="40">
        <f t="shared" si="71"/>
        <v>0.26874999999999999</v>
      </c>
      <c r="I149" s="40">
        <f t="shared" si="71"/>
        <v>4.3099999999999999E-2</v>
      </c>
      <c r="J149" s="41">
        <f t="shared" si="71"/>
        <v>0</v>
      </c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  <c r="CD149" s="4"/>
      <c r="CE149" s="4"/>
      <c r="CF149" s="4"/>
      <c r="CG149" s="4"/>
      <c r="CH149" s="4"/>
      <c r="CI149" s="4"/>
      <c r="CJ149" s="4"/>
      <c r="CK149" s="4"/>
      <c r="CL149" s="4"/>
      <c r="CM149" s="4"/>
      <c r="CN149" s="4"/>
      <c r="CO149" s="4"/>
      <c r="CP149" s="4"/>
      <c r="CQ149" s="4"/>
      <c r="CR149" s="4"/>
      <c r="CS149" s="4"/>
      <c r="CT149" s="4"/>
      <c r="CU149" s="4"/>
      <c r="CV149" s="4"/>
      <c r="CW149" s="4"/>
      <c r="CX149" s="4"/>
      <c r="CY149" s="4"/>
      <c r="CZ149" s="4"/>
      <c r="DA149" s="4"/>
      <c r="DB149" s="4"/>
      <c r="DC149" s="4"/>
      <c r="DD149" s="4"/>
      <c r="DE149" s="4"/>
      <c r="DF149" s="4"/>
      <c r="DG149" s="4"/>
      <c r="DH149" s="4"/>
      <c r="DI149" s="4"/>
      <c r="DJ149" s="4"/>
      <c r="DK149" s="4"/>
      <c r="DL149" s="4"/>
      <c r="DM149" s="4"/>
      <c r="DN149" s="4"/>
      <c r="DO149" s="4"/>
      <c r="DP149" s="4"/>
      <c r="DQ149" s="4"/>
      <c r="DR149" s="4"/>
      <c r="DS149" s="4"/>
      <c r="DT149" s="4"/>
      <c r="DU149" s="4"/>
      <c r="DV149" s="4"/>
      <c r="DW149" s="4"/>
      <c r="DX149" s="4"/>
      <c r="DY149" s="4"/>
      <c r="DZ149" s="4"/>
      <c r="EA149" s="4"/>
      <c r="EB149" s="4"/>
      <c r="EC149" s="4"/>
      <c r="ED149" s="4"/>
      <c r="EE149" s="4"/>
      <c r="EF149" s="4"/>
      <c r="EG149" s="4"/>
      <c r="EH149" s="4"/>
      <c r="EI149" s="4"/>
      <c r="EJ149" s="4"/>
      <c r="EK149" s="4"/>
      <c r="EL149" s="4"/>
      <c r="EM149" s="4"/>
      <c r="EN149" s="4"/>
      <c r="EO149" s="4"/>
      <c r="EP149" s="4"/>
      <c r="EQ149" s="4"/>
      <c r="ER149" s="4"/>
      <c r="ES149" s="4"/>
      <c r="ET149" s="4"/>
      <c r="EU149" s="4"/>
      <c r="EV149" s="4"/>
      <c r="EW149" s="4"/>
      <c r="EX149" s="4"/>
      <c r="EY149" s="4"/>
      <c r="EZ149" s="4"/>
      <c r="FA149" s="4"/>
      <c r="FB149" s="4"/>
      <c r="FC149" s="4"/>
      <c r="FD149" s="4"/>
      <c r="FE149" s="4"/>
      <c r="FF149" s="4"/>
      <c r="FG149" s="4"/>
      <c r="FH149" s="4"/>
      <c r="FI149" s="4"/>
      <c r="FJ149" s="4"/>
      <c r="FK149" s="4"/>
      <c r="FL149" s="4"/>
      <c r="FM149" s="4"/>
      <c r="FN149" s="4"/>
      <c r="FO149" s="4"/>
      <c r="FP149" s="4"/>
      <c r="FQ149" s="4"/>
      <c r="FR149" s="4"/>
      <c r="FS149" s="4"/>
      <c r="FT149" s="4"/>
      <c r="FU149" s="4"/>
      <c r="FV149" s="4"/>
      <c r="FW149" s="4"/>
      <c r="FX149" s="4"/>
      <c r="FY149" s="4"/>
      <c r="FZ149" s="4"/>
      <c r="GA149" s="4"/>
      <c r="GB149" s="4"/>
      <c r="GC149" s="4"/>
      <c r="GD149" s="4"/>
      <c r="GE149" s="4"/>
      <c r="GF149" s="4"/>
      <c r="GG149" s="4"/>
      <c r="GH149" s="4"/>
      <c r="GI149" s="4"/>
      <c r="GJ149" s="4"/>
      <c r="GK149" s="4"/>
    </row>
    <row r="150" spans="1:193" x14ac:dyDescent="0.2">
      <c r="A150" s="26" t="s">
        <v>52</v>
      </c>
      <c r="B150" s="27" t="s">
        <v>14</v>
      </c>
      <c r="C150" s="13">
        <f>D150+E150+F150+G150+H150+I150+J150</f>
        <v>179</v>
      </c>
      <c r="D150" s="43">
        <v>4</v>
      </c>
      <c r="E150" s="43">
        <v>20</v>
      </c>
      <c r="F150" s="43">
        <v>50</v>
      </c>
      <c r="G150" s="43">
        <v>62</v>
      </c>
      <c r="H150" s="43">
        <v>35</v>
      </c>
      <c r="I150" s="43">
        <v>8</v>
      </c>
      <c r="J150" s="44">
        <v>0</v>
      </c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  <c r="BV150" s="4"/>
      <c r="BW150" s="4"/>
      <c r="BX150" s="4"/>
      <c r="BY150" s="4"/>
      <c r="BZ150" s="4"/>
      <c r="CA150" s="4"/>
      <c r="CB150" s="4"/>
      <c r="CC150" s="4"/>
      <c r="CD150" s="4"/>
      <c r="CE150" s="4"/>
      <c r="CF150" s="4"/>
      <c r="CG150" s="4"/>
      <c r="CH150" s="4"/>
      <c r="CI150" s="4"/>
      <c r="CJ150" s="4"/>
      <c r="CK150" s="4"/>
      <c r="CL150" s="4"/>
      <c r="CM150" s="4"/>
      <c r="CN150" s="4"/>
      <c r="CO150" s="4"/>
      <c r="CP150" s="4"/>
      <c r="CQ150" s="4"/>
      <c r="CR150" s="4"/>
      <c r="CS150" s="4"/>
      <c r="CT150" s="4"/>
      <c r="CU150" s="4"/>
      <c r="CV150" s="4"/>
      <c r="CW150" s="4"/>
      <c r="CX150" s="4"/>
      <c r="CY150" s="4"/>
      <c r="CZ150" s="4"/>
      <c r="DA150" s="4"/>
      <c r="DB150" s="4"/>
      <c r="DC150" s="4"/>
      <c r="DD150" s="4"/>
      <c r="DE150" s="4"/>
      <c r="DF150" s="4"/>
      <c r="DG150" s="4"/>
      <c r="DH150" s="4"/>
      <c r="DI150" s="4"/>
      <c r="DJ150" s="4"/>
      <c r="DK150" s="4"/>
      <c r="DL150" s="4"/>
      <c r="DM150" s="4"/>
      <c r="DN150" s="4"/>
      <c r="DO150" s="4"/>
      <c r="DP150" s="4"/>
      <c r="DQ150" s="4"/>
      <c r="DR150" s="4"/>
      <c r="DS150" s="4"/>
      <c r="DT150" s="4"/>
      <c r="DU150" s="4"/>
      <c r="DV150" s="4"/>
      <c r="DW150" s="4"/>
      <c r="DX150" s="4"/>
      <c r="DY150" s="4"/>
      <c r="DZ150" s="4"/>
      <c r="EA150" s="4"/>
      <c r="EB150" s="4"/>
      <c r="EC150" s="4"/>
      <c r="ED150" s="4"/>
      <c r="EE150" s="4"/>
      <c r="EF150" s="4"/>
      <c r="EG150" s="4"/>
      <c r="EH150" s="4"/>
      <c r="EI150" s="4"/>
      <c r="EJ150" s="4"/>
      <c r="EK150" s="4"/>
      <c r="EL150" s="4"/>
      <c r="EM150" s="4"/>
      <c r="EN150" s="4"/>
      <c r="EO150" s="4"/>
      <c r="EP150" s="4"/>
      <c r="EQ150" s="4"/>
      <c r="ER150" s="4"/>
      <c r="ES150" s="4"/>
      <c r="ET150" s="4"/>
      <c r="EU150" s="4"/>
      <c r="EV150" s="4"/>
      <c r="EW150" s="4"/>
      <c r="EX150" s="4"/>
      <c r="EY150" s="4"/>
      <c r="EZ150" s="4"/>
      <c r="FA150" s="4"/>
      <c r="FB150" s="4"/>
      <c r="FC150" s="4"/>
      <c r="FD150" s="4"/>
      <c r="FE150" s="4"/>
      <c r="FF150" s="4"/>
      <c r="FG150" s="4"/>
      <c r="FH150" s="4"/>
      <c r="FI150" s="4"/>
      <c r="FJ150" s="4"/>
      <c r="FK150" s="4"/>
      <c r="FL150" s="4"/>
      <c r="FM150" s="4"/>
      <c r="FN150" s="4"/>
      <c r="FO150" s="4"/>
      <c r="FP150" s="4"/>
      <c r="FQ150" s="4"/>
      <c r="FR150" s="4"/>
      <c r="FS150" s="4"/>
      <c r="FT150" s="4"/>
      <c r="FU150" s="4"/>
      <c r="FV150" s="4"/>
      <c r="FW150" s="4"/>
      <c r="FX150" s="4"/>
      <c r="FY150" s="4"/>
      <c r="FZ150" s="4"/>
      <c r="GA150" s="4"/>
      <c r="GB150" s="4"/>
      <c r="GC150" s="4"/>
      <c r="GD150" s="4"/>
      <c r="GE150" s="4"/>
      <c r="GF150" s="4"/>
      <c r="GG150" s="4"/>
      <c r="GH150" s="4"/>
      <c r="GI150" s="4"/>
      <c r="GJ150" s="4"/>
      <c r="GK150" s="4"/>
    </row>
    <row r="151" spans="1:193" x14ac:dyDescent="0.25">
      <c r="A151" s="11"/>
      <c r="B151" s="12" t="s">
        <v>15</v>
      </c>
      <c r="C151" s="17">
        <f>SUM(D151:J151)</f>
        <v>6009</v>
      </c>
      <c r="D151" s="31">
        <v>778</v>
      </c>
      <c r="E151" s="31">
        <v>626</v>
      </c>
      <c r="F151" s="31">
        <v>650</v>
      </c>
      <c r="G151" s="31">
        <v>795</v>
      </c>
      <c r="H151" s="31">
        <v>941</v>
      </c>
      <c r="I151" s="31">
        <v>1116</v>
      </c>
      <c r="J151" s="32">
        <v>1103</v>
      </c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  <c r="BW151" s="4"/>
      <c r="BX151" s="4"/>
      <c r="BY151" s="4"/>
      <c r="BZ151" s="4"/>
      <c r="CA151" s="4"/>
      <c r="CB151" s="4"/>
      <c r="CC151" s="4"/>
      <c r="CD151" s="4"/>
      <c r="CE151" s="4"/>
      <c r="CF151" s="4"/>
      <c r="CG151" s="4"/>
      <c r="CH151" s="4"/>
      <c r="CI151" s="4"/>
      <c r="CJ151" s="4"/>
      <c r="CK151" s="4"/>
      <c r="CL151" s="4"/>
      <c r="CM151" s="4"/>
      <c r="CN151" s="4"/>
      <c r="CO151" s="4"/>
      <c r="CP151" s="4"/>
      <c r="CQ151" s="4"/>
      <c r="CR151" s="4"/>
      <c r="CS151" s="4"/>
      <c r="CT151" s="4"/>
      <c r="CU151" s="4"/>
      <c r="CV151" s="4"/>
      <c r="CW151" s="4"/>
      <c r="CX151" s="4"/>
      <c r="CY151" s="4"/>
      <c r="CZ151" s="4"/>
      <c r="DA151" s="4"/>
      <c r="DB151" s="4"/>
      <c r="DC151" s="4"/>
      <c r="DD151" s="4"/>
      <c r="DE151" s="4"/>
      <c r="DF151" s="4"/>
      <c r="DG151" s="4"/>
      <c r="DH151" s="4"/>
      <c r="DI151" s="4"/>
      <c r="DJ151" s="4"/>
      <c r="DK151" s="4"/>
      <c r="DL151" s="4"/>
      <c r="DM151" s="4"/>
      <c r="DN151" s="4"/>
      <c r="DO151" s="4"/>
      <c r="DP151" s="4"/>
      <c r="DQ151" s="4"/>
      <c r="DR151" s="4"/>
      <c r="DS151" s="4"/>
      <c r="DT151" s="4"/>
      <c r="DU151" s="4"/>
      <c r="DV151" s="4"/>
      <c r="DW151" s="4"/>
      <c r="DX151" s="4"/>
      <c r="DY151" s="4"/>
      <c r="DZ151" s="4"/>
      <c r="EA151" s="4"/>
      <c r="EB151" s="4"/>
      <c r="EC151" s="4"/>
      <c r="ED151" s="4"/>
      <c r="EE151" s="4"/>
      <c r="EF151" s="4"/>
      <c r="EG151" s="4"/>
      <c r="EH151" s="4"/>
      <c r="EI151" s="4"/>
      <c r="EJ151" s="4"/>
      <c r="EK151" s="4"/>
      <c r="EL151" s="4"/>
      <c r="EM151" s="4"/>
      <c r="EN151" s="4"/>
      <c r="EO151" s="4"/>
      <c r="EP151" s="4"/>
      <c r="EQ151" s="4"/>
      <c r="ER151" s="4"/>
      <c r="ES151" s="4"/>
      <c r="ET151" s="4"/>
      <c r="EU151" s="4"/>
      <c r="EV151" s="4"/>
      <c r="EW151" s="4"/>
      <c r="EX151" s="4"/>
      <c r="EY151" s="4"/>
      <c r="EZ151" s="4"/>
      <c r="FA151" s="4"/>
      <c r="FB151" s="4"/>
      <c r="FC151" s="4"/>
      <c r="FD151" s="4"/>
      <c r="FE151" s="4"/>
      <c r="FF151" s="4"/>
      <c r="FG151" s="4"/>
      <c r="FH151" s="4"/>
      <c r="FI151" s="4"/>
      <c r="FJ151" s="4"/>
      <c r="FK151" s="4"/>
      <c r="FL151" s="4"/>
      <c r="FM151" s="4"/>
      <c r="FN151" s="4"/>
      <c r="FO151" s="4"/>
      <c r="FP151" s="4"/>
      <c r="FQ151" s="4"/>
      <c r="FR151" s="4"/>
      <c r="FS151" s="4"/>
      <c r="FT151" s="4"/>
      <c r="FU151" s="4"/>
      <c r="FV151" s="4"/>
      <c r="FW151" s="4"/>
      <c r="FX151" s="4"/>
      <c r="FY151" s="4"/>
      <c r="FZ151" s="4"/>
      <c r="GA151" s="4"/>
      <c r="GB151" s="4"/>
      <c r="GC151" s="4"/>
      <c r="GD151" s="4"/>
      <c r="GE151" s="4"/>
      <c r="GF151" s="4"/>
      <c r="GG151" s="4"/>
      <c r="GH151" s="4"/>
      <c r="GI151" s="4"/>
      <c r="GJ151" s="4"/>
      <c r="GK151" s="4"/>
    </row>
    <row r="152" spans="1:193" x14ac:dyDescent="0.2">
      <c r="A152" s="11"/>
      <c r="B152" s="12"/>
      <c r="C152" s="33"/>
      <c r="D152" s="34">
        <f t="shared" ref="D152:J152" si="72">ROUND(D150/D151,5)</f>
        <v>5.1399999999999996E-3</v>
      </c>
      <c r="E152" s="34">
        <f t="shared" si="72"/>
        <v>3.1949999999999999E-2</v>
      </c>
      <c r="F152" s="34">
        <f t="shared" si="72"/>
        <v>7.6920000000000002E-2</v>
      </c>
      <c r="G152" s="34">
        <f t="shared" si="72"/>
        <v>7.7990000000000004E-2</v>
      </c>
      <c r="H152" s="34">
        <f t="shared" si="72"/>
        <v>3.7190000000000001E-2</v>
      </c>
      <c r="I152" s="34">
        <f t="shared" si="72"/>
        <v>7.1700000000000002E-3</v>
      </c>
      <c r="J152" s="35">
        <f t="shared" si="72"/>
        <v>0</v>
      </c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/>
      <c r="CE152" s="4"/>
      <c r="CF152" s="4"/>
      <c r="CG152" s="4"/>
      <c r="CH152" s="4"/>
      <c r="CI152" s="4"/>
      <c r="CJ152" s="4"/>
      <c r="CK152" s="4"/>
      <c r="CL152" s="4"/>
      <c r="CM152" s="4"/>
      <c r="CN152" s="4"/>
      <c r="CO152" s="4"/>
      <c r="CP152" s="4"/>
      <c r="CQ152" s="4"/>
      <c r="CR152" s="4"/>
      <c r="CS152" s="4"/>
      <c r="CT152" s="4"/>
      <c r="CU152" s="4"/>
      <c r="CV152" s="4"/>
      <c r="CW152" s="4"/>
      <c r="CX152" s="4"/>
      <c r="CY152" s="4"/>
      <c r="CZ152" s="4"/>
      <c r="DA152" s="4"/>
      <c r="DB152" s="4"/>
      <c r="DC152" s="4"/>
      <c r="DD152" s="4"/>
      <c r="DE152" s="4"/>
      <c r="DF152" s="4"/>
      <c r="DG152" s="4"/>
      <c r="DH152" s="4"/>
      <c r="DI152" s="4"/>
      <c r="DJ152" s="4"/>
      <c r="DK152" s="4"/>
      <c r="DL152" s="4"/>
      <c r="DM152" s="4"/>
      <c r="DN152" s="4"/>
      <c r="DO152" s="4"/>
      <c r="DP152" s="4"/>
      <c r="DQ152" s="4"/>
      <c r="DR152" s="4"/>
      <c r="DS152" s="4"/>
      <c r="DT152" s="4"/>
      <c r="DU152" s="4"/>
      <c r="DV152" s="4"/>
      <c r="DW152" s="4"/>
      <c r="DX152" s="4"/>
      <c r="DY152" s="4"/>
      <c r="DZ152" s="4"/>
      <c r="EA152" s="4"/>
      <c r="EB152" s="4"/>
      <c r="EC152" s="4"/>
      <c r="ED152" s="4"/>
      <c r="EE152" s="4"/>
      <c r="EF152" s="4"/>
      <c r="EG152" s="4"/>
      <c r="EH152" s="4"/>
      <c r="EI152" s="4"/>
      <c r="EJ152" s="4"/>
      <c r="EK152" s="4"/>
      <c r="EL152" s="4"/>
      <c r="EM152" s="4"/>
      <c r="EN152" s="4"/>
      <c r="EO152" s="4"/>
      <c r="EP152" s="4"/>
      <c r="EQ152" s="4"/>
      <c r="ER152" s="4"/>
      <c r="ES152" s="4"/>
      <c r="ET152" s="4"/>
      <c r="EU152" s="4"/>
      <c r="EV152" s="4"/>
      <c r="EW152" s="4"/>
      <c r="EX152" s="4"/>
      <c r="EY152" s="4"/>
      <c r="EZ152" s="4"/>
      <c r="FA152" s="4"/>
      <c r="FB152" s="4"/>
      <c r="FC152" s="4"/>
      <c r="FD152" s="4"/>
      <c r="FE152" s="4"/>
      <c r="FF152" s="4"/>
      <c r="FG152" s="4"/>
      <c r="FH152" s="4"/>
      <c r="FI152" s="4"/>
      <c r="FJ152" s="4"/>
      <c r="FK152" s="4"/>
      <c r="FL152" s="4"/>
      <c r="FM152" s="4"/>
      <c r="FN152" s="4"/>
      <c r="FO152" s="4"/>
      <c r="FP152" s="4"/>
      <c r="FQ152" s="4"/>
      <c r="FR152" s="4"/>
      <c r="FS152" s="4"/>
      <c r="FT152" s="4"/>
      <c r="FU152" s="4"/>
      <c r="FV152" s="4"/>
      <c r="FW152" s="4"/>
      <c r="FX152" s="4"/>
      <c r="FY152" s="4"/>
      <c r="FZ152" s="4"/>
      <c r="GA152" s="4"/>
      <c r="GB152" s="4"/>
      <c r="GC152" s="4"/>
      <c r="GD152" s="4"/>
      <c r="GE152" s="4"/>
      <c r="GF152" s="4"/>
      <c r="GG152" s="4"/>
      <c r="GH152" s="4"/>
      <c r="GI152" s="4"/>
      <c r="GJ152" s="4"/>
      <c r="GK152" s="4"/>
    </row>
    <row r="153" spans="1:193" x14ac:dyDescent="0.2">
      <c r="A153" s="67"/>
      <c r="B153" s="37" t="s">
        <v>16</v>
      </c>
      <c r="C153" s="38">
        <f>SUM(D153+E153+F153+G153+H153+I153+J153)</f>
        <v>1.1818</v>
      </c>
      <c r="D153" s="40">
        <f t="shared" ref="D153:J153" si="73">ROUND(D152*5,5)</f>
        <v>2.5700000000000001E-2</v>
      </c>
      <c r="E153" s="40">
        <f t="shared" si="73"/>
        <v>0.15975</v>
      </c>
      <c r="F153" s="40">
        <f t="shared" si="73"/>
        <v>0.3846</v>
      </c>
      <c r="G153" s="40">
        <f t="shared" si="73"/>
        <v>0.38995000000000002</v>
      </c>
      <c r="H153" s="40">
        <f t="shared" si="73"/>
        <v>0.18595</v>
      </c>
      <c r="I153" s="40">
        <f t="shared" si="73"/>
        <v>3.585E-2</v>
      </c>
      <c r="J153" s="41">
        <f t="shared" si="73"/>
        <v>0</v>
      </c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  <c r="CD153" s="4"/>
      <c r="CE153" s="4"/>
      <c r="CF153" s="4"/>
      <c r="CG153" s="4"/>
      <c r="CH153" s="4"/>
      <c r="CI153" s="4"/>
      <c r="CJ153" s="4"/>
      <c r="CK153" s="4"/>
      <c r="CL153" s="4"/>
      <c r="CM153" s="4"/>
      <c r="CN153" s="4"/>
      <c r="CO153" s="4"/>
      <c r="CP153" s="4"/>
      <c r="CQ153" s="4"/>
      <c r="CR153" s="4"/>
      <c r="CS153" s="4"/>
      <c r="CT153" s="4"/>
      <c r="CU153" s="4"/>
      <c r="CV153" s="4"/>
      <c r="CW153" s="4"/>
      <c r="CX153" s="4"/>
      <c r="CY153" s="4"/>
      <c r="CZ153" s="4"/>
      <c r="DA153" s="4"/>
      <c r="DB153" s="4"/>
      <c r="DC153" s="4"/>
      <c r="DD153" s="4"/>
      <c r="DE153" s="4"/>
      <c r="DF153" s="4"/>
      <c r="DG153" s="4"/>
      <c r="DH153" s="4"/>
      <c r="DI153" s="4"/>
      <c r="DJ153" s="4"/>
      <c r="DK153" s="4"/>
      <c r="DL153" s="4"/>
      <c r="DM153" s="4"/>
      <c r="DN153" s="4"/>
      <c r="DO153" s="4"/>
      <c r="DP153" s="4"/>
      <c r="DQ153" s="4"/>
      <c r="DR153" s="4"/>
      <c r="DS153" s="4"/>
      <c r="DT153" s="4"/>
      <c r="DU153" s="4"/>
      <c r="DV153" s="4"/>
      <c r="DW153" s="4"/>
      <c r="DX153" s="4"/>
      <c r="DY153" s="4"/>
      <c r="DZ153" s="4"/>
      <c r="EA153" s="4"/>
      <c r="EB153" s="4"/>
      <c r="EC153" s="4"/>
      <c r="ED153" s="4"/>
      <c r="EE153" s="4"/>
      <c r="EF153" s="4"/>
      <c r="EG153" s="4"/>
      <c r="EH153" s="4"/>
      <c r="EI153" s="4"/>
      <c r="EJ153" s="4"/>
      <c r="EK153" s="4"/>
      <c r="EL153" s="4"/>
      <c r="EM153" s="4"/>
      <c r="EN153" s="4"/>
      <c r="EO153" s="4"/>
      <c r="EP153" s="4"/>
      <c r="EQ153" s="4"/>
      <c r="ER153" s="4"/>
      <c r="ES153" s="4"/>
      <c r="ET153" s="4"/>
      <c r="EU153" s="4"/>
      <c r="EV153" s="4"/>
      <c r="EW153" s="4"/>
      <c r="EX153" s="4"/>
      <c r="EY153" s="4"/>
      <c r="EZ153" s="4"/>
      <c r="FA153" s="4"/>
      <c r="FB153" s="4"/>
      <c r="FC153" s="4"/>
      <c r="FD153" s="4"/>
      <c r="FE153" s="4"/>
      <c r="FF153" s="4"/>
      <c r="FG153" s="4"/>
      <c r="FH153" s="4"/>
      <c r="FI153" s="4"/>
      <c r="FJ153" s="4"/>
      <c r="FK153" s="4"/>
      <c r="FL153" s="4"/>
      <c r="FM153" s="4"/>
      <c r="FN153" s="4"/>
      <c r="FO153" s="4"/>
      <c r="FP153" s="4"/>
      <c r="FQ153" s="4"/>
      <c r="FR153" s="4"/>
      <c r="FS153" s="4"/>
      <c r="FT153" s="4"/>
      <c r="FU153" s="4"/>
      <c r="FV153" s="4"/>
      <c r="FW153" s="4"/>
      <c r="FX153" s="4"/>
      <c r="FY153" s="4"/>
      <c r="FZ153" s="4"/>
      <c r="GA153" s="4"/>
      <c r="GB153" s="4"/>
      <c r="GC153" s="4"/>
      <c r="GD153" s="4"/>
      <c r="GE153" s="4"/>
      <c r="GF153" s="4"/>
      <c r="GG153" s="4"/>
      <c r="GH153" s="4"/>
      <c r="GI153" s="4"/>
      <c r="GJ153" s="4"/>
      <c r="GK153" s="4"/>
    </row>
    <row r="154" spans="1:193" x14ac:dyDescent="0.2">
      <c r="A154" s="26" t="s">
        <v>53</v>
      </c>
      <c r="B154" s="27" t="s">
        <v>14</v>
      </c>
      <c r="C154" s="13">
        <f>D154+E154+F154+G154+H154+I154+J154</f>
        <v>301</v>
      </c>
      <c r="D154" s="65">
        <v>6</v>
      </c>
      <c r="E154" s="65">
        <v>37</v>
      </c>
      <c r="F154" s="65">
        <v>72</v>
      </c>
      <c r="G154" s="65">
        <v>111</v>
      </c>
      <c r="H154" s="65">
        <v>62</v>
      </c>
      <c r="I154" s="65">
        <v>13</v>
      </c>
      <c r="J154" s="66">
        <v>0</v>
      </c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V154" s="4"/>
      <c r="BW154" s="4"/>
      <c r="BX154" s="4"/>
      <c r="BY154" s="4"/>
      <c r="BZ154" s="4"/>
      <c r="CA154" s="4"/>
      <c r="CB154" s="4"/>
      <c r="CC154" s="4"/>
      <c r="CD154" s="4"/>
      <c r="CE154" s="4"/>
      <c r="CF154" s="4"/>
      <c r="CG154" s="4"/>
      <c r="CH154" s="4"/>
      <c r="CI154" s="4"/>
      <c r="CJ154" s="4"/>
      <c r="CK154" s="4"/>
      <c r="CL154" s="4"/>
      <c r="CM154" s="4"/>
      <c r="CN154" s="4"/>
      <c r="CO154" s="4"/>
      <c r="CP154" s="4"/>
      <c r="CQ154" s="4"/>
      <c r="CR154" s="4"/>
      <c r="CS154" s="4"/>
      <c r="CT154" s="4"/>
      <c r="CU154" s="4"/>
      <c r="CV154" s="4"/>
      <c r="CW154" s="4"/>
      <c r="CX154" s="4"/>
      <c r="CY154" s="4"/>
      <c r="CZ154" s="4"/>
      <c r="DA154" s="4"/>
      <c r="DB154" s="4"/>
      <c r="DC154" s="4"/>
      <c r="DD154" s="4"/>
      <c r="DE154" s="4"/>
      <c r="DF154" s="4"/>
      <c r="DG154" s="4"/>
      <c r="DH154" s="4"/>
      <c r="DI154" s="4"/>
      <c r="DJ154" s="4"/>
      <c r="DK154" s="4"/>
      <c r="DL154" s="4"/>
      <c r="DM154" s="4"/>
      <c r="DN154" s="4"/>
      <c r="DO154" s="4"/>
      <c r="DP154" s="4"/>
      <c r="DQ154" s="4"/>
      <c r="DR154" s="4"/>
      <c r="DS154" s="4"/>
      <c r="DT154" s="4"/>
      <c r="DU154" s="4"/>
      <c r="DV154" s="4"/>
      <c r="DW154" s="4"/>
      <c r="DX154" s="4"/>
      <c r="DY154" s="4"/>
      <c r="DZ154" s="4"/>
      <c r="EA154" s="4"/>
      <c r="EB154" s="4"/>
      <c r="EC154" s="4"/>
      <c r="ED154" s="4"/>
      <c r="EE154" s="4"/>
      <c r="EF154" s="4"/>
      <c r="EG154" s="4"/>
      <c r="EH154" s="4"/>
      <c r="EI154" s="4"/>
      <c r="EJ154" s="4"/>
      <c r="EK154" s="4"/>
      <c r="EL154" s="4"/>
      <c r="EM154" s="4"/>
      <c r="EN154" s="4"/>
      <c r="EO154" s="4"/>
      <c r="EP154" s="4"/>
      <c r="EQ154" s="4"/>
      <c r="ER154" s="4"/>
      <c r="ES154" s="4"/>
      <c r="ET154" s="4"/>
      <c r="EU154" s="4"/>
      <c r="EV154" s="4"/>
      <c r="EW154" s="4"/>
      <c r="EX154" s="4"/>
      <c r="EY154" s="4"/>
      <c r="EZ154" s="4"/>
      <c r="FA154" s="4"/>
      <c r="FB154" s="4"/>
      <c r="FC154" s="4"/>
      <c r="FD154" s="4"/>
      <c r="FE154" s="4"/>
      <c r="FF154" s="4"/>
      <c r="FG154" s="4"/>
      <c r="FH154" s="4"/>
      <c r="FI154" s="4"/>
      <c r="FJ154" s="4"/>
      <c r="FK154" s="4"/>
      <c r="FL154" s="4"/>
      <c r="FM154" s="4"/>
      <c r="FN154" s="4"/>
      <c r="FO154" s="4"/>
      <c r="FP154" s="4"/>
      <c r="FQ154" s="4"/>
      <c r="FR154" s="4"/>
      <c r="FS154" s="4"/>
      <c r="FT154" s="4"/>
      <c r="FU154" s="4"/>
      <c r="FV154" s="4"/>
      <c r="FW154" s="4"/>
      <c r="FX154" s="4"/>
      <c r="FY154" s="4"/>
      <c r="FZ154" s="4"/>
      <c r="GA154" s="4"/>
      <c r="GB154" s="4"/>
      <c r="GC154" s="4"/>
      <c r="GD154" s="4"/>
      <c r="GE154" s="4"/>
      <c r="GF154" s="4"/>
      <c r="GG154" s="4"/>
      <c r="GH154" s="4"/>
      <c r="GI154" s="4"/>
      <c r="GJ154" s="4"/>
      <c r="GK154" s="4"/>
    </row>
    <row r="155" spans="1:193" x14ac:dyDescent="0.25">
      <c r="A155" s="11"/>
      <c r="B155" s="12" t="s">
        <v>15</v>
      </c>
      <c r="C155" s="17">
        <f>SUM(D155:J155)</f>
        <v>9131</v>
      </c>
      <c r="D155" s="31">
        <v>1179</v>
      </c>
      <c r="E155" s="31">
        <v>1094</v>
      </c>
      <c r="F155" s="31">
        <v>1044</v>
      </c>
      <c r="G155" s="31">
        <v>1219</v>
      </c>
      <c r="H155" s="31">
        <v>1378</v>
      </c>
      <c r="I155" s="31">
        <v>1614</v>
      </c>
      <c r="J155" s="32">
        <v>1603</v>
      </c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/>
      <c r="CE155" s="4"/>
      <c r="CF155" s="4"/>
      <c r="CG155" s="4"/>
      <c r="CH155" s="4"/>
      <c r="CI155" s="4"/>
      <c r="CJ155" s="4"/>
      <c r="CK155" s="4"/>
      <c r="CL155" s="4"/>
      <c r="CM155" s="4"/>
      <c r="CN155" s="4"/>
      <c r="CO155" s="4"/>
      <c r="CP155" s="4"/>
      <c r="CQ155" s="4"/>
      <c r="CR155" s="4"/>
      <c r="CS155" s="4"/>
      <c r="CT155" s="4"/>
      <c r="CU155" s="4"/>
      <c r="CV155" s="4"/>
      <c r="CW155" s="4"/>
      <c r="CX155" s="4"/>
      <c r="CY155" s="4"/>
      <c r="CZ155" s="4"/>
      <c r="DA155" s="4"/>
      <c r="DB155" s="4"/>
      <c r="DC155" s="4"/>
      <c r="DD155" s="4"/>
      <c r="DE155" s="4"/>
      <c r="DF155" s="4"/>
      <c r="DG155" s="4"/>
      <c r="DH155" s="4"/>
      <c r="DI155" s="4"/>
      <c r="DJ155" s="4"/>
      <c r="DK155" s="4"/>
      <c r="DL155" s="4"/>
      <c r="DM155" s="4"/>
      <c r="DN155" s="4"/>
      <c r="DO155" s="4"/>
      <c r="DP155" s="4"/>
      <c r="DQ155" s="4"/>
      <c r="DR155" s="4"/>
      <c r="DS155" s="4"/>
      <c r="DT155" s="4"/>
      <c r="DU155" s="4"/>
      <c r="DV155" s="4"/>
      <c r="DW155" s="4"/>
      <c r="DX155" s="4"/>
      <c r="DY155" s="4"/>
      <c r="DZ155" s="4"/>
      <c r="EA155" s="4"/>
      <c r="EB155" s="4"/>
      <c r="EC155" s="4"/>
      <c r="ED155" s="4"/>
      <c r="EE155" s="4"/>
      <c r="EF155" s="4"/>
      <c r="EG155" s="4"/>
      <c r="EH155" s="4"/>
      <c r="EI155" s="4"/>
      <c r="EJ155" s="4"/>
      <c r="EK155" s="4"/>
      <c r="EL155" s="4"/>
      <c r="EM155" s="4"/>
      <c r="EN155" s="4"/>
      <c r="EO155" s="4"/>
      <c r="EP155" s="4"/>
      <c r="EQ155" s="4"/>
      <c r="ER155" s="4"/>
      <c r="ES155" s="4"/>
      <c r="ET155" s="4"/>
      <c r="EU155" s="4"/>
      <c r="EV155" s="4"/>
      <c r="EW155" s="4"/>
      <c r="EX155" s="4"/>
      <c r="EY155" s="4"/>
      <c r="EZ155" s="4"/>
      <c r="FA155" s="4"/>
      <c r="FB155" s="4"/>
      <c r="FC155" s="4"/>
      <c r="FD155" s="4"/>
      <c r="FE155" s="4"/>
      <c r="FF155" s="4"/>
      <c r="FG155" s="4"/>
      <c r="FH155" s="4"/>
      <c r="FI155" s="4"/>
      <c r="FJ155" s="4"/>
      <c r="FK155" s="4"/>
      <c r="FL155" s="4"/>
      <c r="FM155" s="4"/>
      <c r="FN155" s="4"/>
      <c r="FO155" s="4"/>
      <c r="FP155" s="4"/>
      <c r="FQ155" s="4"/>
      <c r="FR155" s="4"/>
      <c r="FS155" s="4"/>
      <c r="FT155" s="4"/>
      <c r="FU155" s="4"/>
      <c r="FV155" s="4"/>
      <c r="FW155" s="4"/>
      <c r="FX155" s="4"/>
      <c r="FY155" s="4"/>
      <c r="FZ155" s="4"/>
      <c r="GA155" s="4"/>
      <c r="GB155" s="4"/>
      <c r="GC155" s="4"/>
      <c r="GD155" s="4"/>
      <c r="GE155" s="4"/>
      <c r="GF155" s="4"/>
      <c r="GG155" s="4"/>
      <c r="GH155" s="4"/>
      <c r="GI155" s="4"/>
      <c r="GJ155" s="4"/>
      <c r="GK155" s="4"/>
    </row>
    <row r="156" spans="1:193" x14ac:dyDescent="0.2">
      <c r="A156" s="11"/>
      <c r="B156" s="12"/>
      <c r="C156" s="33"/>
      <c r="D156" s="34">
        <f t="shared" ref="D156:J156" si="74">ROUND(D154/D155,5)</f>
        <v>5.0899999999999999E-3</v>
      </c>
      <c r="E156" s="34">
        <f t="shared" si="74"/>
        <v>3.3820000000000003E-2</v>
      </c>
      <c r="F156" s="34">
        <f t="shared" si="74"/>
        <v>6.8970000000000004E-2</v>
      </c>
      <c r="G156" s="34">
        <f t="shared" si="74"/>
        <v>9.1060000000000002E-2</v>
      </c>
      <c r="H156" s="34">
        <f t="shared" si="74"/>
        <v>4.4990000000000002E-2</v>
      </c>
      <c r="I156" s="34">
        <f t="shared" si="74"/>
        <v>8.0499999999999999E-3</v>
      </c>
      <c r="J156" s="35">
        <f t="shared" si="74"/>
        <v>0</v>
      </c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  <c r="CD156" s="4"/>
      <c r="CE156" s="4"/>
      <c r="CF156" s="4"/>
      <c r="CG156" s="4"/>
      <c r="CH156" s="4"/>
      <c r="CI156" s="4"/>
      <c r="CJ156" s="4"/>
      <c r="CK156" s="4"/>
      <c r="CL156" s="4"/>
      <c r="CM156" s="4"/>
      <c r="CN156" s="4"/>
      <c r="CO156" s="4"/>
      <c r="CP156" s="4"/>
      <c r="CQ156" s="4"/>
      <c r="CR156" s="4"/>
      <c r="CS156" s="4"/>
      <c r="CT156" s="4"/>
      <c r="CU156" s="4"/>
      <c r="CV156" s="4"/>
      <c r="CW156" s="4"/>
      <c r="CX156" s="4"/>
      <c r="CY156" s="4"/>
      <c r="CZ156" s="4"/>
      <c r="DA156" s="4"/>
      <c r="DB156" s="4"/>
      <c r="DC156" s="4"/>
      <c r="DD156" s="4"/>
      <c r="DE156" s="4"/>
      <c r="DF156" s="4"/>
      <c r="DG156" s="4"/>
      <c r="DH156" s="4"/>
      <c r="DI156" s="4"/>
      <c r="DJ156" s="4"/>
      <c r="DK156" s="4"/>
      <c r="DL156" s="4"/>
      <c r="DM156" s="4"/>
      <c r="DN156" s="4"/>
      <c r="DO156" s="4"/>
      <c r="DP156" s="4"/>
      <c r="DQ156" s="4"/>
      <c r="DR156" s="4"/>
      <c r="DS156" s="4"/>
      <c r="DT156" s="4"/>
      <c r="DU156" s="4"/>
      <c r="DV156" s="4"/>
      <c r="DW156" s="4"/>
      <c r="DX156" s="4"/>
      <c r="DY156" s="4"/>
      <c r="DZ156" s="4"/>
      <c r="EA156" s="4"/>
      <c r="EB156" s="4"/>
      <c r="EC156" s="4"/>
      <c r="ED156" s="4"/>
      <c r="EE156" s="4"/>
      <c r="EF156" s="4"/>
      <c r="EG156" s="4"/>
      <c r="EH156" s="4"/>
      <c r="EI156" s="4"/>
      <c r="EJ156" s="4"/>
      <c r="EK156" s="4"/>
      <c r="EL156" s="4"/>
      <c r="EM156" s="4"/>
      <c r="EN156" s="4"/>
      <c r="EO156" s="4"/>
      <c r="EP156" s="4"/>
      <c r="EQ156" s="4"/>
      <c r="ER156" s="4"/>
      <c r="ES156" s="4"/>
      <c r="ET156" s="4"/>
      <c r="EU156" s="4"/>
      <c r="EV156" s="4"/>
      <c r="EW156" s="4"/>
      <c r="EX156" s="4"/>
      <c r="EY156" s="4"/>
      <c r="EZ156" s="4"/>
      <c r="FA156" s="4"/>
      <c r="FB156" s="4"/>
      <c r="FC156" s="4"/>
      <c r="FD156" s="4"/>
      <c r="FE156" s="4"/>
      <c r="FF156" s="4"/>
      <c r="FG156" s="4"/>
      <c r="FH156" s="4"/>
      <c r="FI156" s="4"/>
      <c r="FJ156" s="4"/>
      <c r="FK156" s="4"/>
      <c r="FL156" s="4"/>
      <c r="FM156" s="4"/>
      <c r="FN156" s="4"/>
      <c r="FO156" s="4"/>
      <c r="FP156" s="4"/>
      <c r="FQ156" s="4"/>
      <c r="FR156" s="4"/>
      <c r="FS156" s="4"/>
      <c r="FT156" s="4"/>
      <c r="FU156" s="4"/>
      <c r="FV156" s="4"/>
      <c r="FW156" s="4"/>
      <c r="FX156" s="4"/>
      <c r="FY156" s="4"/>
      <c r="FZ156" s="4"/>
      <c r="GA156" s="4"/>
      <c r="GB156" s="4"/>
      <c r="GC156" s="4"/>
      <c r="GD156" s="4"/>
      <c r="GE156" s="4"/>
      <c r="GF156" s="4"/>
      <c r="GG156" s="4"/>
      <c r="GH156" s="4"/>
      <c r="GI156" s="4"/>
      <c r="GJ156" s="4"/>
      <c r="GK156" s="4"/>
    </row>
    <row r="157" spans="1:193" x14ac:dyDescent="0.2">
      <c r="A157" s="63"/>
      <c r="B157" s="37" t="s">
        <v>16</v>
      </c>
      <c r="C157" s="38">
        <f>SUM(D157+E157+F157+G157+H157+I157+J157)</f>
        <v>1.2598999999999998</v>
      </c>
      <c r="D157" s="40">
        <f t="shared" ref="D157:J157" si="75">ROUND(D156*5,5)</f>
        <v>2.545E-2</v>
      </c>
      <c r="E157" s="40">
        <f t="shared" si="75"/>
        <v>0.1691</v>
      </c>
      <c r="F157" s="40">
        <f t="shared" si="75"/>
        <v>0.34484999999999999</v>
      </c>
      <c r="G157" s="40">
        <f t="shared" si="75"/>
        <v>0.45529999999999998</v>
      </c>
      <c r="H157" s="40">
        <f t="shared" si="75"/>
        <v>0.22495000000000001</v>
      </c>
      <c r="I157" s="40">
        <f t="shared" si="75"/>
        <v>4.0250000000000001E-2</v>
      </c>
      <c r="J157" s="41">
        <f t="shared" si="75"/>
        <v>0</v>
      </c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4"/>
      <c r="CC157" s="4"/>
      <c r="CD157" s="4"/>
      <c r="CE157" s="4"/>
      <c r="CF157" s="4"/>
      <c r="CG157" s="4"/>
      <c r="CH157" s="4"/>
      <c r="CI157" s="4"/>
      <c r="CJ157" s="4"/>
      <c r="CK157" s="4"/>
      <c r="CL157" s="4"/>
      <c r="CM157" s="4"/>
      <c r="CN157" s="4"/>
      <c r="CO157" s="4"/>
      <c r="CP157" s="4"/>
      <c r="CQ157" s="4"/>
      <c r="CR157" s="4"/>
      <c r="CS157" s="4"/>
      <c r="CT157" s="4"/>
      <c r="CU157" s="4"/>
      <c r="CV157" s="4"/>
      <c r="CW157" s="4"/>
      <c r="CX157" s="4"/>
      <c r="CY157" s="4"/>
      <c r="CZ157" s="4"/>
      <c r="DA157" s="4"/>
      <c r="DB157" s="4"/>
      <c r="DC157" s="4"/>
      <c r="DD157" s="4"/>
      <c r="DE157" s="4"/>
      <c r="DF157" s="4"/>
      <c r="DG157" s="4"/>
      <c r="DH157" s="4"/>
      <c r="DI157" s="4"/>
      <c r="DJ157" s="4"/>
      <c r="DK157" s="4"/>
      <c r="DL157" s="4"/>
      <c r="DM157" s="4"/>
      <c r="DN157" s="4"/>
      <c r="DO157" s="4"/>
      <c r="DP157" s="4"/>
      <c r="DQ157" s="4"/>
      <c r="DR157" s="4"/>
      <c r="DS157" s="4"/>
      <c r="DT157" s="4"/>
      <c r="DU157" s="4"/>
      <c r="DV157" s="4"/>
      <c r="DW157" s="4"/>
      <c r="DX157" s="4"/>
      <c r="DY157" s="4"/>
      <c r="DZ157" s="4"/>
      <c r="EA157" s="4"/>
      <c r="EB157" s="4"/>
      <c r="EC157" s="4"/>
      <c r="ED157" s="4"/>
      <c r="EE157" s="4"/>
      <c r="EF157" s="4"/>
      <c r="EG157" s="4"/>
      <c r="EH157" s="4"/>
      <c r="EI157" s="4"/>
      <c r="EJ157" s="4"/>
      <c r="EK157" s="4"/>
      <c r="EL157" s="4"/>
      <c r="EM157" s="4"/>
      <c r="EN157" s="4"/>
      <c r="EO157" s="4"/>
      <c r="EP157" s="4"/>
      <c r="EQ157" s="4"/>
      <c r="ER157" s="4"/>
      <c r="ES157" s="4"/>
      <c r="ET157" s="4"/>
      <c r="EU157" s="4"/>
      <c r="EV157" s="4"/>
      <c r="EW157" s="4"/>
      <c r="EX157" s="4"/>
      <c r="EY157" s="4"/>
      <c r="EZ157" s="4"/>
      <c r="FA157" s="4"/>
      <c r="FB157" s="4"/>
      <c r="FC157" s="4"/>
      <c r="FD157" s="4"/>
      <c r="FE157" s="4"/>
      <c r="FF157" s="4"/>
      <c r="FG157" s="4"/>
      <c r="FH157" s="4"/>
      <c r="FI157" s="4"/>
      <c r="FJ157" s="4"/>
      <c r="FK157" s="4"/>
      <c r="FL157" s="4"/>
      <c r="FM157" s="4"/>
      <c r="FN157" s="4"/>
      <c r="FO157" s="4"/>
      <c r="FP157" s="4"/>
      <c r="FQ157" s="4"/>
      <c r="FR157" s="4"/>
      <c r="FS157" s="4"/>
      <c r="FT157" s="4"/>
      <c r="FU157" s="4"/>
      <c r="FV157" s="4"/>
      <c r="FW157" s="4"/>
      <c r="FX157" s="4"/>
      <c r="FY157" s="4"/>
      <c r="FZ157" s="4"/>
      <c r="GA157" s="4"/>
      <c r="GB157" s="4"/>
      <c r="GC157" s="4"/>
      <c r="GD157" s="4"/>
      <c r="GE157" s="4"/>
      <c r="GF157" s="4"/>
      <c r="GG157" s="4"/>
      <c r="GH157" s="4"/>
      <c r="GI157" s="4"/>
      <c r="GJ157" s="4"/>
      <c r="GK157" s="4"/>
    </row>
    <row r="158" spans="1:193" x14ac:dyDescent="0.2">
      <c r="A158" s="26" t="s">
        <v>54</v>
      </c>
      <c r="B158" s="27" t="s">
        <v>14</v>
      </c>
      <c r="C158" s="13">
        <f>D158+E158+F158+G158+H158+I158+J158</f>
        <v>123</v>
      </c>
      <c r="D158" s="43">
        <v>2</v>
      </c>
      <c r="E158" s="43">
        <v>11</v>
      </c>
      <c r="F158" s="43">
        <v>35</v>
      </c>
      <c r="G158" s="43">
        <v>39</v>
      </c>
      <c r="H158" s="43">
        <v>27</v>
      </c>
      <c r="I158" s="43">
        <v>8</v>
      </c>
      <c r="J158" s="44">
        <v>1</v>
      </c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/>
      <c r="CE158" s="4"/>
      <c r="CF158" s="4"/>
      <c r="CG158" s="4"/>
      <c r="CH158" s="4"/>
      <c r="CI158" s="4"/>
      <c r="CJ158" s="4"/>
      <c r="CK158" s="4"/>
      <c r="CL158" s="4"/>
      <c r="CM158" s="4"/>
      <c r="CN158" s="4"/>
      <c r="CO158" s="4"/>
      <c r="CP158" s="4"/>
      <c r="CQ158" s="4"/>
      <c r="CR158" s="4"/>
      <c r="CS158" s="4"/>
      <c r="CT158" s="4"/>
      <c r="CU158" s="4"/>
      <c r="CV158" s="4"/>
      <c r="CW158" s="4"/>
      <c r="CX158" s="4"/>
      <c r="CY158" s="4"/>
      <c r="CZ158" s="4"/>
      <c r="DA158" s="4"/>
      <c r="DB158" s="4"/>
      <c r="DC158" s="4"/>
      <c r="DD158" s="4"/>
      <c r="DE158" s="4"/>
      <c r="DF158" s="4"/>
      <c r="DG158" s="4"/>
      <c r="DH158" s="4"/>
      <c r="DI158" s="4"/>
      <c r="DJ158" s="4"/>
      <c r="DK158" s="4"/>
      <c r="DL158" s="4"/>
      <c r="DM158" s="4"/>
      <c r="DN158" s="4"/>
      <c r="DO158" s="4"/>
      <c r="DP158" s="4"/>
      <c r="DQ158" s="4"/>
      <c r="DR158" s="4"/>
      <c r="DS158" s="4"/>
      <c r="DT158" s="4"/>
      <c r="DU158" s="4"/>
      <c r="DV158" s="4"/>
      <c r="DW158" s="4"/>
      <c r="DX158" s="4"/>
      <c r="DY158" s="4"/>
      <c r="DZ158" s="4"/>
      <c r="EA158" s="4"/>
      <c r="EB158" s="4"/>
      <c r="EC158" s="4"/>
      <c r="ED158" s="4"/>
      <c r="EE158" s="4"/>
      <c r="EF158" s="4"/>
      <c r="EG158" s="4"/>
      <c r="EH158" s="4"/>
      <c r="EI158" s="4"/>
      <c r="EJ158" s="4"/>
      <c r="EK158" s="4"/>
      <c r="EL158" s="4"/>
      <c r="EM158" s="4"/>
      <c r="EN158" s="4"/>
      <c r="EO158" s="4"/>
      <c r="EP158" s="4"/>
      <c r="EQ158" s="4"/>
      <c r="ER158" s="4"/>
      <c r="ES158" s="4"/>
      <c r="ET158" s="4"/>
      <c r="EU158" s="4"/>
      <c r="EV158" s="4"/>
      <c r="EW158" s="4"/>
      <c r="EX158" s="4"/>
      <c r="EY158" s="4"/>
      <c r="EZ158" s="4"/>
      <c r="FA158" s="4"/>
      <c r="FB158" s="4"/>
      <c r="FC158" s="4"/>
      <c r="FD158" s="4"/>
      <c r="FE158" s="4"/>
      <c r="FF158" s="4"/>
      <c r="FG158" s="4"/>
      <c r="FH158" s="4"/>
      <c r="FI158" s="4"/>
      <c r="FJ158" s="4"/>
      <c r="FK158" s="4"/>
      <c r="FL158" s="4"/>
      <c r="FM158" s="4"/>
      <c r="FN158" s="4"/>
      <c r="FO158" s="4"/>
      <c r="FP158" s="4"/>
      <c r="FQ158" s="4"/>
      <c r="FR158" s="4"/>
      <c r="FS158" s="4"/>
      <c r="FT158" s="4"/>
      <c r="FU158" s="4"/>
      <c r="FV158" s="4"/>
      <c r="FW158" s="4"/>
      <c r="FX158" s="4"/>
      <c r="FY158" s="4"/>
      <c r="FZ158" s="4"/>
      <c r="GA158" s="4"/>
      <c r="GB158" s="4"/>
      <c r="GC158" s="4"/>
      <c r="GD158" s="4"/>
      <c r="GE158" s="4"/>
      <c r="GF158" s="4"/>
      <c r="GG158" s="4"/>
      <c r="GH158" s="4"/>
      <c r="GI158" s="4"/>
      <c r="GJ158" s="4"/>
      <c r="GK158" s="4"/>
    </row>
    <row r="159" spans="1:193" x14ac:dyDescent="0.25">
      <c r="A159" s="11"/>
      <c r="B159" s="12" t="s">
        <v>15</v>
      </c>
      <c r="C159" s="17">
        <f>SUM(D159:J159)</f>
        <v>4122</v>
      </c>
      <c r="D159" s="31">
        <v>435</v>
      </c>
      <c r="E159" s="31">
        <v>592</v>
      </c>
      <c r="F159" s="31">
        <v>459</v>
      </c>
      <c r="G159" s="31">
        <v>512</v>
      </c>
      <c r="H159" s="31">
        <v>663</v>
      </c>
      <c r="I159" s="31">
        <v>852</v>
      </c>
      <c r="J159" s="32">
        <v>609</v>
      </c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  <c r="CD159" s="4"/>
      <c r="CE159" s="4"/>
      <c r="CF159" s="4"/>
      <c r="CG159" s="4"/>
      <c r="CH159" s="4"/>
      <c r="CI159" s="4"/>
      <c r="CJ159" s="4"/>
      <c r="CK159" s="4"/>
      <c r="CL159" s="4"/>
      <c r="CM159" s="4"/>
      <c r="CN159" s="4"/>
      <c r="CO159" s="4"/>
      <c r="CP159" s="4"/>
      <c r="CQ159" s="4"/>
      <c r="CR159" s="4"/>
      <c r="CS159" s="4"/>
      <c r="CT159" s="4"/>
      <c r="CU159" s="4"/>
      <c r="CV159" s="4"/>
      <c r="CW159" s="4"/>
      <c r="CX159" s="4"/>
      <c r="CY159" s="4"/>
      <c r="CZ159" s="4"/>
      <c r="DA159" s="4"/>
      <c r="DB159" s="4"/>
      <c r="DC159" s="4"/>
      <c r="DD159" s="4"/>
      <c r="DE159" s="4"/>
      <c r="DF159" s="4"/>
      <c r="DG159" s="4"/>
      <c r="DH159" s="4"/>
      <c r="DI159" s="4"/>
      <c r="DJ159" s="4"/>
      <c r="DK159" s="4"/>
      <c r="DL159" s="4"/>
      <c r="DM159" s="4"/>
      <c r="DN159" s="4"/>
      <c r="DO159" s="4"/>
      <c r="DP159" s="4"/>
      <c r="DQ159" s="4"/>
      <c r="DR159" s="4"/>
      <c r="DS159" s="4"/>
      <c r="DT159" s="4"/>
      <c r="DU159" s="4"/>
      <c r="DV159" s="4"/>
      <c r="DW159" s="4"/>
      <c r="DX159" s="4"/>
      <c r="DY159" s="4"/>
      <c r="DZ159" s="4"/>
      <c r="EA159" s="4"/>
      <c r="EB159" s="4"/>
      <c r="EC159" s="4"/>
      <c r="ED159" s="4"/>
      <c r="EE159" s="4"/>
      <c r="EF159" s="4"/>
      <c r="EG159" s="4"/>
      <c r="EH159" s="4"/>
      <c r="EI159" s="4"/>
      <c r="EJ159" s="4"/>
      <c r="EK159" s="4"/>
      <c r="EL159" s="4"/>
      <c r="EM159" s="4"/>
      <c r="EN159" s="4"/>
      <c r="EO159" s="4"/>
      <c r="EP159" s="4"/>
      <c r="EQ159" s="4"/>
      <c r="ER159" s="4"/>
      <c r="ES159" s="4"/>
      <c r="ET159" s="4"/>
      <c r="EU159" s="4"/>
      <c r="EV159" s="4"/>
      <c r="EW159" s="4"/>
      <c r="EX159" s="4"/>
      <c r="EY159" s="4"/>
      <c r="EZ159" s="4"/>
      <c r="FA159" s="4"/>
      <c r="FB159" s="4"/>
      <c r="FC159" s="4"/>
      <c r="FD159" s="4"/>
      <c r="FE159" s="4"/>
      <c r="FF159" s="4"/>
      <c r="FG159" s="4"/>
      <c r="FH159" s="4"/>
      <c r="FI159" s="4"/>
      <c r="FJ159" s="4"/>
      <c r="FK159" s="4"/>
      <c r="FL159" s="4"/>
      <c r="FM159" s="4"/>
      <c r="FN159" s="4"/>
      <c r="FO159" s="4"/>
      <c r="FP159" s="4"/>
      <c r="FQ159" s="4"/>
      <c r="FR159" s="4"/>
      <c r="FS159" s="4"/>
      <c r="FT159" s="4"/>
      <c r="FU159" s="4"/>
      <c r="FV159" s="4"/>
      <c r="FW159" s="4"/>
      <c r="FX159" s="4"/>
      <c r="FY159" s="4"/>
      <c r="FZ159" s="4"/>
      <c r="GA159" s="4"/>
      <c r="GB159" s="4"/>
      <c r="GC159" s="4"/>
      <c r="GD159" s="4"/>
      <c r="GE159" s="4"/>
      <c r="GF159" s="4"/>
      <c r="GG159" s="4"/>
      <c r="GH159" s="4"/>
      <c r="GI159" s="4"/>
      <c r="GJ159" s="4"/>
      <c r="GK159" s="4"/>
    </row>
    <row r="160" spans="1:193" x14ac:dyDescent="0.2">
      <c r="A160" s="11"/>
      <c r="B160" s="12"/>
      <c r="C160" s="33" t="s">
        <v>4</v>
      </c>
      <c r="D160" s="34">
        <f t="shared" ref="D160:J160" si="76">ROUND(D158/D159,5)</f>
        <v>4.5999999999999999E-3</v>
      </c>
      <c r="E160" s="34">
        <f t="shared" si="76"/>
        <v>1.8579999999999999E-2</v>
      </c>
      <c r="F160" s="34">
        <f t="shared" si="76"/>
        <v>7.6249999999999998E-2</v>
      </c>
      <c r="G160" s="34">
        <f t="shared" si="76"/>
        <v>7.6170000000000002E-2</v>
      </c>
      <c r="H160" s="34">
        <f t="shared" si="76"/>
        <v>4.0719999999999999E-2</v>
      </c>
      <c r="I160" s="34">
        <f t="shared" si="76"/>
        <v>9.3900000000000008E-3</v>
      </c>
      <c r="J160" s="35">
        <f t="shared" si="76"/>
        <v>1.64E-3</v>
      </c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4"/>
      <c r="CD160" s="4"/>
      <c r="CE160" s="4"/>
      <c r="CF160" s="4"/>
      <c r="CG160" s="4"/>
      <c r="CH160" s="4"/>
      <c r="CI160" s="4"/>
      <c r="CJ160" s="4"/>
      <c r="CK160" s="4"/>
      <c r="CL160" s="4"/>
      <c r="CM160" s="4"/>
      <c r="CN160" s="4"/>
      <c r="CO160" s="4"/>
      <c r="CP160" s="4"/>
      <c r="CQ160" s="4"/>
      <c r="CR160" s="4"/>
      <c r="CS160" s="4"/>
      <c r="CT160" s="4"/>
      <c r="CU160" s="4"/>
      <c r="CV160" s="4"/>
      <c r="CW160" s="4"/>
      <c r="CX160" s="4"/>
      <c r="CY160" s="4"/>
      <c r="CZ160" s="4"/>
      <c r="DA160" s="4"/>
      <c r="DB160" s="4"/>
      <c r="DC160" s="4"/>
      <c r="DD160" s="4"/>
      <c r="DE160" s="4"/>
      <c r="DF160" s="4"/>
      <c r="DG160" s="4"/>
      <c r="DH160" s="4"/>
      <c r="DI160" s="4"/>
      <c r="DJ160" s="4"/>
      <c r="DK160" s="4"/>
      <c r="DL160" s="4"/>
      <c r="DM160" s="4"/>
      <c r="DN160" s="4"/>
      <c r="DO160" s="4"/>
      <c r="DP160" s="4"/>
      <c r="DQ160" s="4"/>
      <c r="DR160" s="4"/>
      <c r="DS160" s="4"/>
      <c r="DT160" s="4"/>
      <c r="DU160" s="4"/>
      <c r="DV160" s="4"/>
      <c r="DW160" s="4"/>
      <c r="DX160" s="4"/>
      <c r="DY160" s="4"/>
      <c r="DZ160" s="4"/>
      <c r="EA160" s="4"/>
      <c r="EB160" s="4"/>
      <c r="EC160" s="4"/>
      <c r="ED160" s="4"/>
      <c r="EE160" s="4"/>
      <c r="EF160" s="4"/>
      <c r="EG160" s="4"/>
      <c r="EH160" s="4"/>
      <c r="EI160" s="4"/>
      <c r="EJ160" s="4"/>
      <c r="EK160" s="4"/>
      <c r="EL160" s="4"/>
      <c r="EM160" s="4"/>
      <c r="EN160" s="4"/>
      <c r="EO160" s="4"/>
      <c r="EP160" s="4"/>
      <c r="EQ160" s="4"/>
      <c r="ER160" s="4"/>
      <c r="ES160" s="4"/>
      <c r="ET160" s="4"/>
      <c r="EU160" s="4"/>
      <c r="EV160" s="4"/>
      <c r="EW160" s="4"/>
      <c r="EX160" s="4"/>
      <c r="EY160" s="4"/>
      <c r="EZ160" s="4"/>
      <c r="FA160" s="4"/>
      <c r="FB160" s="4"/>
      <c r="FC160" s="4"/>
      <c r="FD160" s="4"/>
      <c r="FE160" s="4"/>
      <c r="FF160" s="4"/>
      <c r="FG160" s="4"/>
      <c r="FH160" s="4"/>
      <c r="FI160" s="4"/>
      <c r="FJ160" s="4"/>
      <c r="FK160" s="4"/>
      <c r="FL160" s="4"/>
      <c r="FM160" s="4"/>
      <c r="FN160" s="4"/>
      <c r="FO160" s="4"/>
      <c r="FP160" s="4"/>
      <c r="FQ160" s="4"/>
      <c r="FR160" s="4"/>
      <c r="FS160" s="4"/>
      <c r="FT160" s="4"/>
      <c r="FU160" s="4"/>
      <c r="FV160" s="4"/>
      <c r="FW160" s="4"/>
      <c r="FX160" s="4"/>
      <c r="FY160" s="4"/>
      <c r="FZ160" s="4"/>
      <c r="GA160" s="4"/>
      <c r="GB160" s="4"/>
      <c r="GC160" s="4"/>
      <c r="GD160" s="4"/>
      <c r="GE160" s="4"/>
      <c r="GF160" s="4"/>
      <c r="GG160" s="4"/>
      <c r="GH160" s="4"/>
      <c r="GI160" s="4"/>
      <c r="GJ160" s="4"/>
      <c r="GK160" s="4"/>
    </row>
    <row r="161" spans="1:193" x14ac:dyDescent="0.2">
      <c r="A161" s="63"/>
      <c r="B161" s="37" t="s">
        <v>16</v>
      </c>
      <c r="C161" s="38">
        <f>SUM(D161+E161+F161+G161+H161+I161+J161)</f>
        <v>1.1367499999999999</v>
      </c>
      <c r="D161" s="40">
        <f t="shared" ref="D161:J161" si="77">ROUND(D160*5,5)</f>
        <v>2.3E-2</v>
      </c>
      <c r="E161" s="40">
        <f t="shared" si="77"/>
        <v>9.2899999999999996E-2</v>
      </c>
      <c r="F161" s="40">
        <f t="shared" si="77"/>
        <v>0.38124999999999998</v>
      </c>
      <c r="G161" s="40">
        <f t="shared" si="77"/>
        <v>0.38085000000000002</v>
      </c>
      <c r="H161" s="40">
        <f t="shared" si="77"/>
        <v>0.2036</v>
      </c>
      <c r="I161" s="40">
        <f t="shared" si="77"/>
        <v>4.6949999999999999E-2</v>
      </c>
      <c r="J161" s="41">
        <f t="shared" si="77"/>
        <v>8.2000000000000007E-3</v>
      </c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  <c r="BW161" s="4"/>
      <c r="BX161" s="4"/>
      <c r="BY161" s="4"/>
      <c r="BZ161" s="4"/>
      <c r="CA161" s="4"/>
      <c r="CB161" s="4"/>
      <c r="CC161" s="4"/>
      <c r="CD161" s="4"/>
      <c r="CE161" s="4"/>
      <c r="CF161" s="4"/>
      <c r="CG161" s="4"/>
      <c r="CH161" s="4"/>
      <c r="CI161" s="4"/>
      <c r="CJ161" s="4"/>
      <c r="CK161" s="4"/>
      <c r="CL161" s="4"/>
      <c r="CM161" s="4"/>
      <c r="CN161" s="4"/>
      <c r="CO161" s="4"/>
      <c r="CP161" s="4"/>
      <c r="CQ161" s="4"/>
      <c r="CR161" s="4"/>
      <c r="CS161" s="4"/>
      <c r="CT161" s="4"/>
      <c r="CU161" s="4"/>
      <c r="CV161" s="4"/>
      <c r="CW161" s="4"/>
      <c r="CX161" s="4"/>
      <c r="CY161" s="4"/>
      <c r="CZ161" s="4"/>
      <c r="DA161" s="4"/>
      <c r="DB161" s="4"/>
      <c r="DC161" s="4"/>
      <c r="DD161" s="4"/>
      <c r="DE161" s="4"/>
      <c r="DF161" s="4"/>
      <c r="DG161" s="4"/>
      <c r="DH161" s="4"/>
      <c r="DI161" s="4"/>
      <c r="DJ161" s="4"/>
      <c r="DK161" s="4"/>
      <c r="DL161" s="4"/>
      <c r="DM161" s="4"/>
      <c r="DN161" s="4"/>
      <c r="DO161" s="4"/>
      <c r="DP161" s="4"/>
      <c r="DQ161" s="4"/>
      <c r="DR161" s="4"/>
      <c r="DS161" s="4"/>
      <c r="DT161" s="4"/>
      <c r="DU161" s="4"/>
      <c r="DV161" s="4"/>
      <c r="DW161" s="4"/>
      <c r="DX161" s="4"/>
      <c r="DY161" s="4"/>
      <c r="DZ161" s="4"/>
      <c r="EA161" s="4"/>
      <c r="EB161" s="4"/>
      <c r="EC161" s="4"/>
      <c r="ED161" s="4"/>
      <c r="EE161" s="4"/>
      <c r="EF161" s="4"/>
      <c r="EG161" s="4"/>
      <c r="EH161" s="4"/>
      <c r="EI161" s="4"/>
      <c r="EJ161" s="4"/>
      <c r="EK161" s="4"/>
      <c r="EL161" s="4"/>
      <c r="EM161" s="4"/>
      <c r="EN161" s="4"/>
      <c r="EO161" s="4"/>
      <c r="EP161" s="4"/>
      <c r="EQ161" s="4"/>
      <c r="ER161" s="4"/>
      <c r="ES161" s="4"/>
      <c r="ET161" s="4"/>
      <c r="EU161" s="4"/>
      <c r="EV161" s="4"/>
      <c r="EW161" s="4"/>
      <c r="EX161" s="4"/>
      <c r="EY161" s="4"/>
      <c r="EZ161" s="4"/>
      <c r="FA161" s="4"/>
      <c r="FB161" s="4"/>
      <c r="FC161" s="4"/>
      <c r="FD161" s="4"/>
      <c r="FE161" s="4"/>
      <c r="FF161" s="4"/>
      <c r="FG161" s="4"/>
      <c r="FH161" s="4"/>
      <c r="FI161" s="4"/>
      <c r="FJ161" s="4"/>
      <c r="FK161" s="4"/>
      <c r="FL161" s="4"/>
      <c r="FM161" s="4"/>
      <c r="FN161" s="4"/>
      <c r="FO161" s="4"/>
      <c r="FP161" s="4"/>
      <c r="FQ161" s="4"/>
      <c r="FR161" s="4"/>
      <c r="FS161" s="4"/>
      <c r="FT161" s="4"/>
      <c r="FU161" s="4"/>
      <c r="FV161" s="4"/>
      <c r="FW161" s="4"/>
      <c r="FX161" s="4"/>
      <c r="FY161" s="4"/>
      <c r="FZ161" s="4"/>
      <c r="GA161" s="4"/>
      <c r="GB161" s="4"/>
      <c r="GC161" s="4"/>
      <c r="GD161" s="4"/>
      <c r="GE161" s="4"/>
      <c r="GF161" s="4"/>
      <c r="GG161" s="4"/>
      <c r="GH161" s="4"/>
      <c r="GI161" s="4"/>
      <c r="GJ161" s="4"/>
      <c r="GK161" s="4"/>
    </row>
    <row r="162" spans="1:193" x14ac:dyDescent="0.2">
      <c r="A162" s="26" t="s">
        <v>55</v>
      </c>
      <c r="B162" s="27" t="s">
        <v>14</v>
      </c>
      <c r="C162" s="13">
        <f>D162+E162+F162+G162+H162+I162+J162</f>
        <v>92</v>
      </c>
      <c r="D162" s="43">
        <v>1</v>
      </c>
      <c r="E162" s="43">
        <v>13</v>
      </c>
      <c r="F162" s="43">
        <v>23</v>
      </c>
      <c r="G162" s="43">
        <v>39</v>
      </c>
      <c r="H162" s="43">
        <v>14</v>
      </c>
      <c r="I162" s="43">
        <v>2</v>
      </c>
      <c r="J162" s="44">
        <v>0</v>
      </c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  <c r="BW162" s="4"/>
      <c r="BX162" s="4"/>
      <c r="BY162" s="4"/>
      <c r="BZ162" s="4"/>
      <c r="CA162" s="4"/>
      <c r="CB162" s="4"/>
      <c r="CC162" s="4"/>
      <c r="CD162" s="4"/>
      <c r="CE162" s="4"/>
      <c r="CF162" s="4"/>
      <c r="CG162" s="4"/>
      <c r="CH162" s="4"/>
      <c r="CI162" s="4"/>
      <c r="CJ162" s="4"/>
      <c r="CK162" s="4"/>
      <c r="CL162" s="4"/>
      <c r="CM162" s="4"/>
      <c r="CN162" s="4"/>
      <c r="CO162" s="4"/>
      <c r="CP162" s="4"/>
      <c r="CQ162" s="4"/>
      <c r="CR162" s="4"/>
      <c r="CS162" s="4"/>
      <c r="CT162" s="4"/>
      <c r="CU162" s="4"/>
      <c r="CV162" s="4"/>
      <c r="CW162" s="4"/>
      <c r="CX162" s="4"/>
      <c r="CY162" s="4"/>
      <c r="CZ162" s="4"/>
      <c r="DA162" s="4"/>
      <c r="DB162" s="4"/>
      <c r="DC162" s="4"/>
      <c r="DD162" s="4"/>
      <c r="DE162" s="4"/>
      <c r="DF162" s="4"/>
      <c r="DG162" s="4"/>
      <c r="DH162" s="4"/>
      <c r="DI162" s="4"/>
      <c r="DJ162" s="4"/>
      <c r="DK162" s="4"/>
      <c r="DL162" s="4"/>
      <c r="DM162" s="4"/>
      <c r="DN162" s="4"/>
      <c r="DO162" s="4"/>
      <c r="DP162" s="4"/>
      <c r="DQ162" s="4"/>
      <c r="DR162" s="4"/>
      <c r="DS162" s="4"/>
      <c r="DT162" s="4"/>
      <c r="DU162" s="4"/>
      <c r="DV162" s="4"/>
      <c r="DW162" s="4"/>
      <c r="DX162" s="4"/>
      <c r="DY162" s="4"/>
      <c r="DZ162" s="4"/>
      <c r="EA162" s="4"/>
      <c r="EB162" s="4"/>
      <c r="EC162" s="4"/>
      <c r="ED162" s="4"/>
      <c r="EE162" s="4"/>
      <c r="EF162" s="4"/>
      <c r="EG162" s="4"/>
      <c r="EH162" s="4"/>
      <c r="EI162" s="4"/>
      <c r="EJ162" s="4"/>
      <c r="EK162" s="4"/>
      <c r="EL162" s="4"/>
      <c r="EM162" s="4"/>
      <c r="EN162" s="4"/>
      <c r="EO162" s="4"/>
      <c r="EP162" s="4"/>
      <c r="EQ162" s="4"/>
      <c r="ER162" s="4"/>
      <c r="ES162" s="4"/>
      <c r="ET162" s="4"/>
      <c r="EU162" s="4"/>
      <c r="EV162" s="4"/>
      <c r="EW162" s="4"/>
      <c r="EX162" s="4"/>
      <c r="EY162" s="4"/>
      <c r="EZ162" s="4"/>
      <c r="FA162" s="4"/>
      <c r="FB162" s="4"/>
      <c r="FC162" s="4"/>
      <c r="FD162" s="4"/>
      <c r="FE162" s="4"/>
      <c r="FF162" s="4"/>
      <c r="FG162" s="4"/>
      <c r="FH162" s="4"/>
      <c r="FI162" s="4"/>
      <c r="FJ162" s="4"/>
      <c r="FK162" s="4"/>
      <c r="FL162" s="4"/>
      <c r="FM162" s="4"/>
      <c r="FN162" s="4"/>
      <c r="FO162" s="4"/>
      <c r="FP162" s="4"/>
      <c r="FQ162" s="4"/>
      <c r="FR162" s="4"/>
      <c r="FS162" s="4"/>
      <c r="FT162" s="4"/>
      <c r="FU162" s="4"/>
      <c r="FV162" s="4"/>
      <c r="FW162" s="4"/>
      <c r="FX162" s="4"/>
      <c r="FY162" s="4"/>
      <c r="FZ162" s="4"/>
      <c r="GA162" s="4"/>
      <c r="GB162" s="4"/>
      <c r="GC162" s="4"/>
      <c r="GD162" s="4"/>
      <c r="GE162" s="4"/>
      <c r="GF162" s="4"/>
      <c r="GG162" s="4"/>
      <c r="GH162" s="4"/>
      <c r="GI162" s="4"/>
      <c r="GJ162" s="4"/>
      <c r="GK162" s="4"/>
    </row>
    <row r="163" spans="1:193" x14ac:dyDescent="0.25">
      <c r="A163" s="11"/>
      <c r="B163" s="12" t="s">
        <v>15</v>
      </c>
      <c r="C163" s="17">
        <f>SUM(D163:J163)</f>
        <v>3644</v>
      </c>
      <c r="D163" s="31">
        <v>425</v>
      </c>
      <c r="E163" s="31">
        <v>474</v>
      </c>
      <c r="F163" s="31">
        <v>534</v>
      </c>
      <c r="G163" s="31">
        <v>577</v>
      </c>
      <c r="H163" s="31">
        <v>519</v>
      </c>
      <c r="I163" s="31">
        <v>584</v>
      </c>
      <c r="J163" s="32">
        <v>531</v>
      </c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/>
      <c r="CE163" s="4"/>
      <c r="CF163" s="4"/>
      <c r="CG163" s="4"/>
      <c r="CH163" s="4"/>
      <c r="CI163" s="4"/>
      <c r="CJ163" s="4"/>
      <c r="CK163" s="4"/>
      <c r="CL163" s="4"/>
      <c r="CM163" s="4"/>
      <c r="CN163" s="4"/>
      <c r="CO163" s="4"/>
      <c r="CP163" s="4"/>
      <c r="CQ163" s="4"/>
      <c r="CR163" s="4"/>
      <c r="CS163" s="4"/>
      <c r="CT163" s="4"/>
      <c r="CU163" s="4"/>
      <c r="CV163" s="4"/>
      <c r="CW163" s="4"/>
      <c r="CX163" s="4"/>
      <c r="CY163" s="4"/>
      <c r="CZ163" s="4"/>
      <c r="DA163" s="4"/>
      <c r="DB163" s="4"/>
      <c r="DC163" s="4"/>
      <c r="DD163" s="4"/>
      <c r="DE163" s="4"/>
      <c r="DF163" s="4"/>
      <c r="DG163" s="4"/>
      <c r="DH163" s="4"/>
      <c r="DI163" s="4"/>
      <c r="DJ163" s="4"/>
      <c r="DK163" s="4"/>
      <c r="DL163" s="4"/>
      <c r="DM163" s="4"/>
      <c r="DN163" s="4"/>
      <c r="DO163" s="4"/>
      <c r="DP163" s="4"/>
      <c r="DQ163" s="4"/>
      <c r="DR163" s="4"/>
      <c r="DS163" s="4"/>
      <c r="DT163" s="4"/>
      <c r="DU163" s="4"/>
      <c r="DV163" s="4"/>
      <c r="DW163" s="4"/>
      <c r="DX163" s="4"/>
      <c r="DY163" s="4"/>
      <c r="DZ163" s="4"/>
      <c r="EA163" s="4"/>
      <c r="EB163" s="4"/>
      <c r="EC163" s="4"/>
      <c r="ED163" s="4"/>
      <c r="EE163" s="4"/>
      <c r="EF163" s="4"/>
      <c r="EG163" s="4"/>
      <c r="EH163" s="4"/>
      <c r="EI163" s="4"/>
      <c r="EJ163" s="4"/>
      <c r="EK163" s="4"/>
      <c r="EL163" s="4"/>
      <c r="EM163" s="4"/>
      <c r="EN163" s="4"/>
      <c r="EO163" s="4"/>
      <c r="EP163" s="4"/>
      <c r="EQ163" s="4"/>
      <c r="ER163" s="4"/>
      <c r="ES163" s="4"/>
      <c r="ET163" s="4"/>
      <c r="EU163" s="4"/>
      <c r="EV163" s="4"/>
      <c r="EW163" s="4"/>
      <c r="EX163" s="4"/>
      <c r="EY163" s="4"/>
      <c r="EZ163" s="4"/>
      <c r="FA163" s="4"/>
      <c r="FB163" s="4"/>
      <c r="FC163" s="4"/>
      <c r="FD163" s="4"/>
      <c r="FE163" s="4"/>
      <c r="FF163" s="4"/>
      <c r="FG163" s="4"/>
      <c r="FH163" s="4"/>
      <c r="FI163" s="4"/>
      <c r="FJ163" s="4"/>
      <c r="FK163" s="4"/>
      <c r="FL163" s="4"/>
      <c r="FM163" s="4"/>
      <c r="FN163" s="4"/>
      <c r="FO163" s="4"/>
      <c r="FP163" s="4"/>
      <c r="FQ163" s="4"/>
      <c r="FR163" s="4"/>
      <c r="FS163" s="4"/>
      <c r="FT163" s="4"/>
      <c r="FU163" s="4"/>
      <c r="FV163" s="4"/>
      <c r="FW163" s="4"/>
      <c r="FX163" s="4"/>
      <c r="FY163" s="4"/>
      <c r="FZ163" s="4"/>
      <c r="GA163" s="4"/>
      <c r="GB163" s="4"/>
      <c r="GC163" s="4"/>
      <c r="GD163" s="4"/>
      <c r="GE163" s="4"/>
      <c r="GF163" s="4"/>
      <c r="GG163" s="4"/>
      <c r="GH163" s="4"/>
      <c r="GI163" s="4"/>
      <c r="GJ163" s="4"/>
      <c r="GK163" s="4"/>
    </row>
    <row r="164" spans="1:193" x14ac:dyDescent="0.2">
      <c r="A164" s="11"/>
      <c r="B164" s="12"/>
      <c r="C164" s="33"/>
      <c r="D164" s="34">
        <f t="shared" ref="D164:J164" si="78">ROUND(D162/D163,5)</f>
        <v>2.3500000000000001E-3</v>
      </c>
      <c r="E164" s="34">
        <f t="shared" si="78"/>
        <v>2.743E-2</v>
      </c>
      <c r="F164" s="34">
        <f t="shared" si="78"/>
        <v>4.3069999999999997E-2</v>
      </c>
      <c r="G164" s="34">
        <f t="shared" si="78"/>
        <v>6.7589999999999997E-2</v>
      </c>
      <c r="H164" s="34">
        <f t="shared" si="78"/>
        <v>2.6970000000000001E-2</v>
      </c>
      <c r="I164" s="34">
        <f t="shared" si="78"/>
        <v>3.4199999999999999E-3</v>
      </c>
      <c r="J164" s="35">
        <f t="shared" si="78"/>
        <v>0</v>
      </c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4"/>
      <c r="CE164" s="4"/>
      <c r="CF164" s="4"/>
      <c r="CG164" s="4"/>
      <c r="CH164" s="4"/>
      <c r="CI164" s="4"/>
      <c r="CJ164" s="4"/>
      <c r="CK164" s="4"/>
      <c r="CL164" s="4"/>
      <c r="CM164" s="4"/>
      <c r="CN164" s="4"/>
      <c r="CO164" s="4"/>
      <c r="CP164" s="4"/>
      <c r="CQ164" s="4"/>
      <c r="CR164" s="4"/>
      <c r="CS164" s="4"/>
      <c r="CT164" s="4"/>
      <c r="CU164" s="4"/>
      <c r="CV164" s="4"/>
      <c r="CW164" s="4"/>
      <c r="CX164" s="4"/>
      <c r="CY164" s="4"/>
      <c r="CZ164" s="4"/>
      <c r="DA164" s="4"/>
      <c r="DB164" s="4"/>
      <c r="DC164" s="4"/>
      <c r="DD164" s="4"/>
      <c r="DE164" s="4"/>
      <c r="DF164" s="4"/>
      <c r="DG164" s="4"/>
      <c r="DH164" s="4"/>
      <c r="DI164" s="4"/>
      <c r="DJ164" s="4"/>
      <c r="DK164" s="4"/>
      <c r="DL164" s="4"/>
      <c r="DM164" s="4"/>
      <c r="DN164" s="4"/>
      <c r="DO164" s="4"/>
      <c r="DP164" s="4"/>
      <c r="DQ164" s="4"/>
      <c r="DR164" s="4"/>
      <c r="DS164" s="4"/>
      <c r="DT164" s="4"/>
      <c r="DU164" s="4"/>
      <c r="DV164" s="4"/>
      <c r="DW164" s="4"/>
      <c r="DX164" s="4"/>
      <c r="DY164" s="4"/>
      <c r="DZ164" s="4"/>
      <c r="EA164" s="4"/>
      <c r="EB164" s="4"/>
      <c r="EC164" s="4"/>
      <c r="ED164" s="4"/>
      <c r="EE164" s="4"/>
      <c r="EF164" s="4"/>
      <c r="EG164" s="4"/>
      <c r="EH164" s="4"/>
      <c r="EI164" s="4"/>
      <c r="EJ164" s="4"/>
      <c r="EK164" s="4"/>
      <c r="EL164" s="4"/>
      <c r="EM164" s="4"/>
      <c r="EN164" s="4"/>
      <c r="EO164" s="4"/>
      <c r="EP164" s="4"/>
      <c r="EQ164" s="4"/>
      <c r="ER164" s="4"/>
      <c r="ES164" s="4"/>
      <c r="ET164" s="4"/>
      <c r="EU164" s="4"/>
      <c r="EV164" s="4"/>
      <c r="EW164" s="4"/>
      <c r="EX164" s="4"/>
      <c r="EY164" s="4"/>
      <c r="EZ164" s="4"/>
      <c r="FA164" s="4"/>
      <c r="FB164" s="4"/>
      <c r="FC164" s="4"/>
      <c r="FD164" s="4"/>
      <c r="FE164" s="4"/>
      <c r="FF164" s="4"/>
      <c r="FG164" s="4"/>
      <c r="FH164" s="4"/>
      <c r="FI164" s="4"/>
      <c r="FJ164" s="4"/>
      <c r="FK164" s="4"/>
      <c r="FL164" s="4"/>
      <c r="FM164" s="4"/>
      <c r="FN164" s="4"/>
      <c r="FO164" s="4"/>
      <c r="FP164" s="4"/>
      <c r="FQ164" s="4"/>
      <c r="FR164" s="4"/>
      <c r="FS164" s="4"/>
      <c r="FT164" s="4"/>
      <c r="FU164" s="4"/>
      <c r="FV164" s="4"/>
      <c r="FW164" s="4"/>
      <c r="FX164" s="4"/>
      <c r="FY164" s="4"/>
      <c r="FZ164" s="4"/>
      <c r="GA164" s="4"/>
      <c r="GB164" s="4"/>
      <c r="GC164" s="4"/>
      <c r="GD164" s="4"/>
      <c r="GE164" s="4"/>
      <c r="GF164" s="4"/>
      <c r="GG164" s="4"/>
      <c r="GH164" s="4"/>
      <c r="GI164" s="4"/>
      <c r="GJ164" s="4"/>
      <c r="GK164" s="4"/>
    </row>
    <row r="165" spans="1:193" x14ac:dyDescent="0.2">
      <c r="A165" s="11"/>
      <c r="B165" s="22" t="s">
        <v>16</v>
      </c>
      <c r="C165" s="23">
        <f>SUM(D165+E165+F165+G165+H165+I165+J165)</f>
        <v>0.85414999999999996</v>
      </c>
      <c r="D165" s="52">
        <f t="shared" ref="D165:J165" si="79">ROUND(D164*5,5)</f>
        <v>1.175E-2</v>
      </c>
      <c r="E165" s="52">
        <f t="shared" si="79"/>
        <v>0.13714999999999999</v>
      </c>
      <c r="F165" s="52">
        <f t="shared" si="79"/>
        <v>0.21535000000000001</v>
      </c>
      <c r="G165" s="52">
        <f t="shared" si="79"/>
        <v>0.33794999999999997</v>
      </c>
      <c r="H165" s="52">
        <f t="shared" si="79"/>
        <v>0.13485</v>
      </c>
      <c r="I165" s="52">
        <f t="shared" si="79"/>
        <v>1.7100000000000001E-2</v>
      </c>
      <c r="J165" s="53">
        <f t="shared" si="79"/>
        <v>0</v>
      </c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  <c r="CD165" s="4"/>
      <c r="CE165" s="4"/>
      <c r="CF165" s="4"/>
      <c r="CG165" s="4"/>
      <c r="CH165" s="4"/>
      <c r="CI165" s="4"/>
      <c r="CJ165" s="4"/>
      <c r="CK165" s="4"/>
      <c r="CL165" s="4"/>
      <c r="CM165" s="4"/>
      <c r="CN165" s="4"/>
      <c r="CO165" s="4"/>
      <c r="CP165" s="4"/>
      <c r="CQ165" s="4"/>
      <c r="CR165" s="4"/>
      <c r="CS165" s="4"/>
      <c r="CT165" s="4"/>
      <c r="CU165" s="4"/>
      <c r="CV165" s="4"/>
      <c r="CW165" s="4"/>
      <c r="CX165" s="4"/>
      <c r="CY165" s="4"/>
      <c r="CZ165" s="4"/>
      <c r="DA165" s="4"/>
      <c r="DB165" s="4"/>
      <c r="DC165" s="4"/>
      <c r="DD165" s="4"/>
      <c r="DE165" s="4"/>
      <c r="DF165" s="4"/>
      <c r="DG165" s="4"/>
      <c r="DH165" s="4"/>
      <c r="DI165" s="4"/>
      <c r="DJ165" s="4"/>
      <c r="DK165" s="4"/>
      <c r="DL165" s="4"/>
      <c r="DM165" s="4"/>
      <c r="DN165" s="4"/>
      <c r="DO165" s="4"/>
      <c r="DP165" s="4"/>
      <c r="DQ165" s="4"/>
      <c r="DR165" s="4"/>
      <c r="DS165" s="4"/>
      <c r="DT165" s="4"/>
      <c r="DU165" s="4"/>
      <c r="DV165" s="4"/>
      <c r="DW165" s="4"/>
      <c r="DX165" s="4"/>
      <c r="DY165" s="4"/>
      <c r="DZ165" s="4"/>
      <c r="EA165" s="4"/>
      <c r="EB165" s="4"/>
      <c r="EC165" s="4"/>
      <c r="ED165" s="4"/>
      <c r="EE165" s="4"/>
      <c r="EF165" s="4"/>
      <c r="EG165" s="4"/>
      <c r="EH165" s="4"/>
      <c r="EI165" s="4"/>
      <c r="EJ165" s="4"/>
      <c r="EK165" s="4"/>
      <c r="EL165" s="4"/>
      <c r="EM165" s="4"/>
      <c r="EN165" s="4"/>
      <c r="EO165" s="4"/>
      <c r="EP165" s="4"/>
      <c r="EQ165" s="4"/>
      <c r="ER165" s="4"/>
      <c r="ES165" s="4"/>
      <c r="ET165" s="4"/>
      <c r="EU165" s="4"/>
      <c r="EV165" s="4"/>
      <c r="EW165" s="4"/>
      <c r="EX165" s="4"/>
      <c r="EY165" s="4"/>
      <c r="EZ165" s="4"/>
      <c r="FA165" s="4"/>
      <c r="FB165" s="4"/>
      <c r="FC165" s="4"/>
      <c r="FD165" s="4"/>
      <c r="FE165" s="4"/>
      <c r="FF165" s="4"/>
      <c r="FG165" s="4"/>
      <c r="FH165" s="4"/>
      <c r="FI165" s="4"/>
      <c r="FJ165" s="4"/>
      <c r="FK165" s="4"/>
      <c r="FL165" s="4"/>
      <c r="FM165" s="4"/>
      <c r="FN165" s="4"/>
      <c r="FO165" s="4"/>
      <c r="FP165" s="4"/>
      <c r="FQ165" s="4"/>
      <c r="FR165" s="4"/>
      <c r="FS165" s="4"/>
      <c r="FT165" s="4"/>
      <c r="FU165" s="4"/>
      <c r="FV165" s="4"/>
      <c r="FW165" s="4"/>
      <c r="FX165" s="4"/>
      <c r="FY165" s="4"/>
      <c r="FZ165" s="4"/>
      <c r="GA165" s="4"/>
      <c r="GB165" s="4"/>
      <c r="GC165" s="4"/>
      <c r="GD165" s="4"/>
      <c r="GE165" s="4"/>
      <c r="GF165" s="4"/>
      <c r="GG165" s="4"/>
      <c r="GH165" s="4"/>
      <c r="GI165" s="4"/>
      <c r="GJ165" s="4"/>
      <c r="GK165" s="4"/>
    </row>
    <row r="166" spans="1:193" x14ac:dyDescent="0.2">
      <c r="A166" s="26" t="s">
        <v>56</v>
      </c>
      <c r="B166" s="27" t="s">
        <v>14</v>
      </c>
      <c r="C166" s="13">
        <f>D166+E166+F166+G166+H166+I166+J166</f>
        <v>26</v>
      </c>
      <c r="D166" s="68">
        <v>1</v>
      </c>
      <c r="E166" s="68">
        <v>3</v>
      </c>
      <c r="F166" s="68">
        <v>3</v>
      </c>
      <c r="G166" s="68">
        <v>9</v>
      </c>
      <c r="H166" s="68">
        <v>10</v>
      </c>
      <c r="I166" s="68">
        <v>0</v>
      </c>
      <c r="J166" s="69">
        <v>0</v>
      </c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  <c r="CE166" s="4"/>
      <c r="CF166" s="4"/>
      <c r="CG166" s="4"/>
      <c r="CH166" s="4"/>
      <c r="CI166" s="4"/>
      <c r="CJ166" s="4"/>
      <c r="CK166" s="4"/>
      <c r="CL166" s="4"/>
      <c r="CM166" s="4"/>
      <c r="CN166" s="4"/>
      <c r="CO166" s="4"/>
      <c r="CP166" s="4"/>
      <c r="CQ166" s="4"/>
      <c r="CR166" s="4"/>
      <c r="CS166" s="4"/>
      <c r="CT166" s="4"/>
      <c r="CU166" s="4"/>
      <c r="CV166" s="4"/>
      <c r="CW166" s="4"/>
      <c r="CX166" s="4"/>
      <c r="CY166" s="4"/>
      <c r="CZ166" s="4"/>
      <c r="DA166" s="4"/>
      <c r="DB166" s="4"/>
      <c r="DC166" s="4"/>
      <c r="DD166" s="4"/>
      <c r="DE166" s="4"/>
      <c r="DF166" s="4"/>
      <c r="DG166" s="4"/>
      <c r="DH166" s="4"/>
      <c r="DI166" s="4"/>
      <c r="DJ166" s="4"/>
      <c r="DK166" s="4"/>
      <c r="DL166" s="4"/>
      <c r="DM166" s="4"/>
      <c r="DN166" s="4"/>
      <c r="DO166" s="4"/>
      <c r="DP166" s="4"/>
      <c r="DQ166" s="4"/>
      <c r="DR166" s="4"/>
      <c r="DS166" s="4"/>
      <c r="DT166" s="4"/>
      <c r="DU166" s="4"/>
      <c r="DV166" s="4"/>
      <c r="DW166" s="4"/>
      <c r="DX166" s="4"/>
      <c r="DY166" s="4"/>
      <c r="DZ166" s="4"/>
      <c r="EA166" s="4"/>
      <c r="EB166" s="4"/>
      <c r="EC166" s="4"/>
      <c r="ED166" s="4"/>
      <c r="EE166" s="4"/>
      <c r="EF166" s="4"/>
      <c r="EG166" s="4"/>
      <c r="EH166" s="4"/>
      <c r="EI166" s="4"/>
      <c r="EJ166" s="4"/>
      <c r="EK166" s="4"/>
      <c r="EL166" s="4"/>
      <c r="EM166" s="4"/>
      <c r="EN166" s="4"/>
      <c r="EO166" s="4"/>
      <c r="EP166" s="4"/>
      <c r="EQ166" s="4"/>
      <c r="ER166" s="4"/>
      <c r="ES166" s="4"/>
      <c r="ET166" s="4"/>
      <c r="EU166" s="4"/>
      <c r="EV166" s="4"/>
      <c r="EW166" s="4"/>
      <c r="EX166" s="4"/>
      <c r="EY166" s="4"/>
      <c r="EZ166" s="4"/>
      <c r="FA166" s="4"/>
      <c r="FB166" s="4"/>
      <c r="FC166" s="4"/>
      <c r="FD166" s="4"/>
      <c r="FE166" s="4"/>
      <c r="FF166" s="4"/>
      <c r="FG166" s="4"/>
      <c r="FH166" s="4"/>
      <c r="FI166" s="4"/>
      <c r="FJ166" s="4"/>
      <c r="FK166" s="4"/>
      <c r="FL166" s="4"/>
      <c r="FM166" s="4"/>
      <c r="FN166" s="4"/>
      <c r="FO166" s="4"/>
      <c r="FP166" s="4"/>
      <c r="FQ166" s="4"/>
      <c r="FR166" s="4"/>
      <c r="FS166" s="4"/>
      <c r="FT166" s="4"/>
      <c r="FU166" s="4"/>
      <c r="FV166" s="4"/>
      <c r="FW166" s="4"/>
      <c r="FX166" s="4"/>
      <c r="FY166" s="4"/>
      <c r="FZ166" s="4"/>
      <c r="GA166" s="4"/>
      <c r="GB166" s="4"/>
      <c r="GC166" s="4"/>
      <c r="GD166" s="4"/>
      <c r="GE166" s="4"/>
      <c r="GF166" s="4"/>
      <c r="GG166" s="4"/>
      <c r="GH166" s="4"/>
      <c r="GI166" s="4"/>
      <c r="GJ166" s="4"/>
      <c r="GK166" s="4"/>
    </row>
    <row r="167" spans="1:193" x14ac:dyDescent="0.25">
      <c r="A167" s="11"/>
      <c r="B167" s="12" t="s">
        <v>15</v>
      </c>
      <c r="C167" s="17">
        <f>SUM(D167:J167)</f>
        <v>1078</v>
      </c>
      <c r="D167" s="31">
        <v>154</v>
      </c>
      <c r="E167" s="31">
        <v>123</v>
      </c>
      <c r="F167" s="31">
        <v>123</v>
      </c>
      <c r="G167" s="31">
        <v>129</v>
      </c>
      <c r="H167" s="31">
        <v>143</v>
      </c>
      <c r="I167" s="31">
        <v>202</v>
      </c>
      <c r="J167" s="32">
        <v>204</v>
      </c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  <c r="CE167" s="4"/>
      <c r="CF167" s="4"/>
      <c r="CG167" s="4"/>
      <c r="CH167" s="4"/>
      <c r="CI167" s="4"/>
      <c r="CJ167" s="4"/>
      <c r="CK167" s="4"/>
      <c r="CL167" s="4"/>
      <c r="CM167" s="4"/>
      <c r="CN167" s="4"/>
      <c r="CO167" s="4"/>
      <c r="CP167" s="4"/>
      <c r="CQ167" s="4"/>
      <c r="CR167" s="4"/>
      <c r="CS167" s="4"/>
      <c r="CT167" s="4"/>
      <c r="CU167" s="4"/>
      <c r="CV167" s="4"/>
      <c r="CW167" s="4"/>
      <c r="CX167" s="4"/>
      <c r="CY167" s="4"/>
      <c r="CZ167" s="4"/>
      <c r="DA167" s="4"/>
      <c r="DB167" s="4"/>
      <c r="DC167" s="4"/>
      <c r="DD167" s="4"/>
      <c r="DE167" s="4"/>
      <c r="DF167" s="4"/>
      <c r="DG167" s="4"/>
      <c r="DH167" s="4"/>
      <c r="DI167" s="4"/>
      <c r="DJ167" s="4"/>
      <c r="DK167" s="4"/>
      <c r="DL167" s="4"/>
      <c r="DM167" s="4"/>
      <c r="DN167" s="4"/>
      <c r="DO167" s="4"/>
      <c r="DP167" s="4"/>
      <c r="DQ167" s="4"/>
      <c r="DR167" s="4"/>
      <c r="DS167" s="4"/>
      <c r="DT167" s="4"/>
      <c r="DU167" s="4"/>
      <c r="DV167" s="4"/>
      <c r="DW167" s="4"/>
      <c r="DX167" s="4"/>
      <c r="DY167" s="4"/>
      <c r="DZ167" s="4"/>
      <c r="EA167" s="4"/>
      <c r="EB167" s="4"/>
      <c r="EC167" s="4"/>
      <c r="ED167" s="4"/>
      <c r="EE167" s="4"/>
      <c r="EF167" s="4"/>
      <c r="EG167" s="4"/>
      <c r="EH167" s="4"/>
      <c r="EI167" s="4"/>
      <c r="EJ167" s="4"/>
      <c r="EK167" s="4"/>
      <c r="EL167" s="4"/>
      <c r="EM167" s="4"/>
      <c r="EN167" s="4"/>
      <c r="EO167" s="4"/>
      <c r="EP167" s="4"/>
      <c r="EQ167" s="4"/>
      <c r="ER167" s="4"/>
      <c r="ES167" s="4"/>
      <c r="ET167" s="4"/>
      <c r="EU167" s="4"/>
      <c r="EV167" s="4"/>
      <c r="EW167" s="4"/>
      <c r="EX167" s="4"/>
      <c r="EY167" s="4"/>
      <c r="EZ167" s="4"/>
      <c r="FA167" s="4"/>
      <c r="FB167" s="4"/>
      <c r="FC167" s="4"/>
      <c r="FD167" s="4"/>
      <c r="FE167" s="4"/>
      <c r="FF167" s="4"/>
      <c r="FG167" s="4"/>
      <c r="FH167" s="4"/>
      <c r="FI167" s="4"/>
      <c r="FJ167" s="4"/>
      <c r="FK167" s="4"/>
      <c r="FL167" s="4"/>
      <c r="FM167" s="4"/>
      <c r="FN167" s="4"/>
      <c r="FO167" s="4"/>
      <c r="FP167" s="4"/>
      <c r="FQ167" s="4"/>
      <c r="FR167" s="4"/>
      <c r="FS167" s="4"/>
      <c r="FT167" s="4"/>
      <c r="FU167" s="4"/>
      <c r="FV167" s="4"/>
      <c r="FW167" s="4"/>
      <c r="FX167" s="4"/>
      <c r="FY167" s="4"/>
      <c r="FZ167" s="4"/>
      <c r="GA167" s="4"/>
      <c r="GB167" s="4"/>
      <c r="GC167" s="4"/>
      <c r="GD167" s="4"/>
      <c r="GE167" s="4"/>
      <c r="GF167" s="4"/>
      <c r="GG167" s="4"/>
      <c r="GH167" s="4"/>
      <c r="GI167" s="4"/>
      <c r="GJ167" s="4"/>
      <c r="GK167" s="4"/>
    </row>
    <row r="168" spans="1:193" x14ac:dyDescent="0.2">
      <c r="A168" s="11"/>
      <c r="B168" s="12"/>
      <c r="C168" s="33"/>
      <c r="D168" s="34">
        <f t="shared" ref="D168:J168" si="80">ROUND(D166/D167,5)</f>
        <v>6.4900000000000001E-3</v>
      </c>
      <c r="E168" s="34">
        <f t="shared" si="80"/>
        <v>2.4389999999999998E-2</v>
      </c>
      <c r="F168" s="34">
        <f t="shared" si="80"/>
        <v>2.4389999999999998E-2</v>
      </c>
      <c r="G168" s="34">
        <f t="shared" si="80"/>
        <v>6.9769999999999999E-2</v>
      </c>
      <c r="H168" s="34">
        <f t="shared" si="80"/>
        <v>6.9930000000000006E-2</v>
      </c>
      <c r="I168" s="34">
        <f t="shared" si="80"/>
        <v>0</v>
      </c>
      <c r="J168" s="35">
        <f t="shared" si="80"/>
        <v>0</v>
      </c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/>
      <c r="CE168" s="4"/>
      <c r="CF168" s="4"/>
      <c r="CG168" s="4"/>
      <c r="CH168" s="4"/>
      <c r="CI168" s="4"/>
      <c r="CJ168" s="4"/>
      <c r="CK168" s="4"/>
      <c r="CL168" s="4"/>
      <c r="CM168" s="4"/>
      <c r="CN168" s="4"/>
      <c r="CO168" s="4"/>
      <c r="CP168" s="4"/>
      <c r="CQ168" s="4"/>
      <c r="CR168" s="4"/>
      <c r="CS168" s="4"/>
      <c r="CT168" s="4"/>
      <c r="CU168" s="4"/>
      <c r="CV168" s="4"/>
      <c r="CW168" s="4"/>
      <c r="CX168" s="4"/>
      <c r="CY168" s="4"/>
      <c r="CZ168" s="4"/>
      <c r="DA168" s="4"/>
      <c r="DB168" s="4"/>
      <c r="DC168" s="4"/>
      <c r="DD168" s="4"/>
      <c r="DE168" s="4"/>
      <c r="DF168" s="4"/>
      <c r="DG168" s="4"/>
      <c r="DH168" s="4"/>
      <c r="DI168" s="4"/>
      <c r="DJ168" s="4"/>
      <c r="DK168" s="4"/>
      <c r="DL168" s="4"/>
      <c r="DM168" s="4"/>
      <c r="DN168" s="4"/>
      <c r="DO168" s="4"/>
      <c r="DP168" s="4"/>
      <c r="DQ168" s="4"/>
      <c r="DR168" s="4"/>
      <c r="DS168" s="4"/>
      <c r="DT168" s="4"/>
      <c r="DU168" s="4"/>
      <c r="DV168" s="4"/>
      <c r="DW168" s="4"/>
      <c r="DX168" s="4"/>
      <c r="DY168" s="4"/>
      <c r="DZ168" s="4"/>
      <c r="EA168" s="4"/>
      <c r="EB168" s="4"/>
      <c r="EC168" s="4"/>
      <c r="ED168" s="4"/>
      <c r="EE168" s="4"/>
      <c r="EF168" s="4"/>
      <c r="EG168" s="4"/>
      <c r="EH168" s="4"/>
      <c r="EI168" s="4"/>
      <c r="EJ168" s="4"/>
      <c r="EK168" s="4"/>
      <c r="EL168" s="4"/>
      <c r="EM168" s="4"/>
      <c r="EN168" s="4"/>
      <c r="EO168" s="4"/>
      <c r="EP168" s="4"/>
      <c r="EQ168" s="4"/>
      <c r="ER168" s="4"/>
      <c r="ES168" s="4"/>
      <c r="ET168" s="4"/>
      <c r="EU168" s="4"/>
      <c r="EV168" s="4"/>
      <c r="EW168" s="4"/>
      <c r="EX168" s="4"/>
      <c r="EY168" s="4"/>
      <c r="EZ168" s="4"/>
      <c r="FA168" s="4"/>
      <c r="FB168" s="4"/>
      <c r="FC168" s="4"/>
      <c r="FD168" s="4"/>
      <c r="FE168" s="4"/>
      <c r="FF168" s="4"/>
      <c r="FG168" s="4"/>
      <c r="FH168" s="4"/>
      <c r="FI168" s="4"/>
      <c r="FJ168" s="4"/>
      <c r="FK168" s="4"/>
      <c r="FL168" s="4"/>
      <c r="FM168" s="4"/>
      <c r="FN168" s="4"/>
      <c r="FO168" s="4"/>
      <c r="FP168" s="4"/>
      <c r="FQ168" s="4"/>
      <c r="FR168" s="4"/>
      <c r="FS168" s="4"/>
      <c r="FT168" s="4"/>
      <c r="FU168" s="4"/>
      <c r="FV168" s="4"/>
      <c r="FW168" s="4"/>
      <c r="FX168" s="4"/>
      <c r="FY168" s="4"/>
      <c r="FZ168" s="4"/>
      <c r="GA168" s="4"/>
      <c r="GB168" s="4"/>
      <c r="GC168" s="4"/>
      <c r="GD168" s="4"/>
      <c r="GE168" s="4"/>
      <c r="GF168" s="4"/>
      <c r="GG168" s="4"/>
      <c r="GH168" s="4"/>
      <c r="GI168" s="4"/>
      <c r="GJ168" s="4"/>
      <c r="GK168" s="4"/>
    </row>
    <row r="169" spans="1:193" ht="24.75" thickBot="1" x14ac:dyDescent="0.25">
      <c r="A169" s="56"/>
      <c r="B169" s="57" t="s">
        <v>16</v>
      </c>
      <c r="C169" s="58">
        <f>SUM(D169+E169+F169+G169+H169+I169+J169)</f>
        <v>0.97484999999999999</v>
      </c>
      <c r="D169" s="59">
        <f t="shared" ref="D169:J169" si="81">ROUND(D168*5,5)</f>
        <v>3.245E-2</v>
      </c>
      <c r="E169" s="59">
        <f t="shared" si="81"/>
        <v>0.12195</v>
      </c>
      <c r="F169" s="59">
        <f t="shared" si="81"/>
        <v>0.12195</v>
      </c>
      <c r="G169" s="59">
        <f t="shared" si="81"/>
        <v>0.34884999999999999</v>
      </c>
      <c r="H169" s="59">
        <f t="shared" si="81"/>
        <v>0.34965000000000002</v>
      </c>
      <c r="I169" s="59">
        <f t="shared" si="81"/>
        <v>0</v>
      </c>
      <c r="J169" s="60">
        <f t="shared" si="81"/>
        <v>0</v>
      </c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  <c r="CG169" s="4"/>
      <c r="CH169" s="4"/>
      <c r="CI169" s="4"/>
      <c r="CJ169" s="4"/>
      <c r="CK169" s="4"/>
      <c r="CL169" s="4"/>
      <c r="CM169" s="4"/>
      <c r="CN169" s="4"/>
      <c r="CO169" s="4"/>
      <c r="CP169" s="4"/>
      <c r="CQ169" s="4"/>
      <c r="CR169" s="4"/>
      <c r="CS169" s="4"/>
      <c r="CT169" s="4"/>
      <c r="CU169" s="4"/>
      <c r="CV169" s="4"/>
      <c r="CW169" s="4"/>
      <c r="CX169" s="4"/>
      <c r="CY169" s="4"/>
      <c r="CZ169" s="4"/>
      <c r="DA169" s="4"/>
      <c r="DB169" s="4"/>
      <c r="DC169" s="4"/>
      <c r="DD169" s="4"/>
      <c r="DE169" s="4"/>
      <c r="DF169" s="4"/>
      <c r="DG169" s="4"/>
      <c r="DH169" s="4"/>
      <c r="DI169" s="4"/>
      <c r="DJ169" s="4"/>
      <c r="DK169" s="4"/>
      <c r="DL169" s="4"/>
      <c r="DM169" s="4"/>
      <c r="DN169" s="4"/>
      <c r="DO169" s="4"/>
      <c r="DP169" s="4"/>
      <c r="DQ169" s="4"/>
      <c r="DR169" s="4"/>
      <c r="DS169" s="4"/>
      <c r="DT169" s="4"/>
      <c r="DU169" s="4"/>
      <c r="DV169" s="4"/>
      <c r="DW169" s="4"/>
      <c r="DX169" s="4"/>
      <c r="DY169" s="4"/>
      <c r="DZ169" s="4"/>
      <c r="EA169" s="4"/>
      <c r="EB169" s="4"/>
      <c r="EC169" s="4"/>
      <c r="ED169" s="4"/>
      <c r="EE169" s="4"/>
      <c r="EF169" s="4"/>
      <c r="EG169" s="4"/>
      <c r="EH169" s="4"/>
      <c r="EI169" s="4"/>
      <c r="EJ169" s="4"/>
      <c r="EK169" s="4"/>
      <c r="EL169" s="4"/>
      <c r="EM169" s="4"/>
      <c r="EN169" s="4"/>
      <c r="EO169" s="4"/>
      <c r="EP169" s="4"/>
      <c r="EQ169" s="4"/>
      <c r="ER169" s="4"/>
      <c r="ES169" s="4"/>
      <c r="ET169" s="4"/>
      <c r="EU169" s="4"/>
      <c r="EV169" s="4"/>
      <c r="EW169" s="4"/>
      <c r="EX169" s="4"/>
      <c r="EY169" s="4"/>
      <c r="EZ169" s="4"/>
      <c r="FA169" s="4"/>
      <c r="FB169" s="4"/>
      <c r="FC169" s="4"/>
      <c r="FD169" s="4"/>
      <c r="FE169" s="4"/>
      <c r="FF169" s="4"/>
      <c r="FG169" s="4"/>
      <c r="FH169" s="4"/>
      <c r="FI169" s="4"/>
      <c r="FJ169" s="4"/>
      <c r="FK169" s="4"/>
      <c r="FL169" s="4"/>
      <c r="FM169" s="4"/>
      <c r="FN169" s="4"/>
      <c r="FO169" s="4"/>
      <c r="FP169" s="4"/>
      <c r="FQ169" s="4"/>
      <c r="FR169" s="4"/>
      <c r="FS169" s="4"/>
      <c r="FT169" s="4"/>
      <c r="FU169" s="4"/>
      <c r="FV169" s="4"/>
      <c r="FW169" s="4"/>
      <c r="FX169" s="4"/>
      <c r="FY169" s="4"/>
      <c r="FZ169" s="4"/>
      <c r="GA169" s="4"/>
      <c r="GB169" s="4"/>
      <c r="GC169" s="4"/>
      <c r="GD169" s="4"/>
      <c r="GE169" s="4"/>
      <c r="GF169" s="4"/>
      <c r="GG169" s="4"/>
      <c r="GH169" s="4"/>
      <c r="GI169" s="4"/>
      <c r="GJ169" s="4"/>
      <c r="GK169" s="4"/>
    </row>
    <row r="170" spans="1:193" ht="24.75" thickBot="1" x14ac:dyDescent="0.3">
      <c r="A170" s="61" t="s">
        <v>57</v>
      </c>
      <c r="B170" s="2"/>
      <c r="J170" s="5" t="s">
        <v>58</v>
      </c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  <c r="CG170" s="4"/>
      <c r="CH170" s="4"/>
      <c r="CI170" s="4"/>
      <c r="CJ170" s="4"/>
      <c r="CK170" s="4"/>
      <c r="CL170" s="4"/>
      <c r="CM170" s="4"/>
      <c r="CN170" s="4"/>
      <c r="CO170" s="4"/>
      <c r="CP170" s="4"/>
      <c r="CQ170" s="4"/>
      <c r="CR170" s="4"/>
      <c r="CS170" s="4"/>
      <c r="CT170" s="4"/>
      <c r="CU170" s="4"/>
      <c r="CV170" s="4"/>
      <c r="CW170" s="4"/>
      <c r="CX170" s="4"/>
      <c r="CY170" s="4"/>
      <c r="CZ170" s="4"/>
      <c r="DA170" s="4"/>
      <c r="DB170" s="4"/>
      <c r="DC170" s="4"/>
      <c r="DD170" s="4"/>
      <c r="DE170" s="4"/>
      <c r="DF170" s="4"/>
      <c r="DG170" s="4"/>
      <c r="DH170" s="4"/>
      <c r="DI170" s="4"/>
      <c r="DJ170" s="4"/>
      <c r="DK170" s="4"/>
      <c r="DL170" s="4"/>
      <c r="DM170" s="4"/>
      <c r="DN170" s="4"/>
      <c r="DO170" s="4"/>
      <c r="DP170" s="4"/>
      <c r="DQ170" s="4"/>
      <c r="DR170" s="4"/>
      <c r="DS170" s="4"/>
      <c r="DT170" s="4"/>
      <c r="DU170" s="4"/>
      <c r="DV170" s="4"/>
      <c r="DW170" s="4"/>
      <c r="DX170" s="4"/>
      <c r="DY170" s="4"/>
      <c r="DZ170" s="4"/>
      <c r="EA170" s="4"/>
      <c r="EB170" s="4"/>
      <c r="EC170" s="4"/>
      <c r="ED170" s="4"/>
      <c r="EE170" s="4"/>
      <c r="EF170" s="4"/>
      <c r="EG170" s="4"/>
      <c r="EH170" s="4"/>
      <c r="EI170" s="4"/>
      <c r="EJ170" s="4"/>
      <c r="EK170" s="4"/>
      <c r="EL170" s="4"/>
      <c r="EM170" s="4"/>
      <c r="EN170" s="4"/>
      <c r="EO170" s="4"/>
      <c r="EP170" s="4"/>
      <c r="EQ170" s="4"/>
      <c r="ER170" s="4"/>
      <c r="ES170" s="4"/>
      <c r="ET170" s="4"/>
      <c r="EU170" s="4"/>
      <c r="EV170" s="4"/>
      <c r="EW170" s="4"/>
      <c r="EX170" s="4"/>
      <c r="EY170" s="4"/>
      <c r="EZ170" s="4"/>
      <c r="FA170" s="4"/>
      <c r="FB170" s="4"/>
      <c r="FC170" s="4"/>
      <c r="FD170" s="4"/>
      <c r="FE170" s="4"/>
      <c r="FF170" s="4"/>
      <c r="FG170" s="4"/>
      <c r="FH170" s="4"/>
      <c r="FI170" s="4"/>
      <c r="FJ170" s="4"/>
      <c r="FK170" s="4"/>
      <c r="FL170" s="4"/>
      <c r="FM170" s="4"/>
      <c r="FN170" s="4"/>
      <c r="FO170" s="4"/>
      <c r="FP170" s="4"/>
      <c r="FQ170" s="4"/>
      <c r="FR170" s="4"/>
      <c r="FS170" s="4"/>
      <c r="FT170" s="4"/>
      <c r="FU170" s="4"/>
      <c r="FV170" s="4"/>
      <c r="FW170" s="4"/>
      <c r="FX170" s="4"/>
      <c r="FY170" s="4"/>
      <c r="FZ170" s="4"/>
      <c r="GA170" s="4"/>
      <c r="GB170" s="4"/>
      <c r="GC170" s="4"/>
      <c r="GD170" s="4"/>
      <c r="GE170" s="4"/>
      <c r="GF170" s="4"/>
      <c r="GG170" s="4"/>
      <c r="GH170" s="4"/>
      <c r="GI170" s="4"/>
      <c r="GJ170" s="4"/>
      <c r="GK170" s="4"/>
    </row>
    <row r="171" spans="1:193" ht="36" customHeight="1" x14ac:dyDescent="0.2">
      <c r="A171" s="6" t="s">
        <v>3</v>
      </c>
      <c r="B171" s="7" t="s">
        <v>4</v>
      </c>
      <c r="C171" s="8" t="s">
        <v>5</v>
      </c>
      <c r="D171" s="9" t="s">
        <v>6</v>
      </c>
      <c r="E171" s="9" t="s">
        <v>7</v>
      </c>
      <c r="F171" s="9" t="s">
        <v>8</v>
      </c>
      <c r="G171" s="9" t="s">
        <v>9</v>
      </c>
      <c r="H171" s="9" t="s">
        <v>10</v>
      </c>
      <c r="I171" s="9" t="s">
        <v>11</v>
      </c>
      <c r="J171" s="10" t="s">
        <v>12</v>
      </c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  <c r="CF171" s="4"/>
      <c r="CG171" s="4"/>
      <c r="CH171" s="4"/>
      <c r="CI171" s="4"/>
      <c r="CJ171" s="4"/>
      <c r="CK171" s="4"/>
      <c r="CL171" s="4"/>
      <c r="CM171" s="4"/>
      <c r="CN171" s="4"/>
      <c r="CO171" s="4"/>
      <c r="CP171" s="4"/>
      <c r="CQ171" s="4"/>
      <c r="CR171" s="4"/>
      <c r="CS171" s="4"/>
      <c r="CT171" s="4"/>
      <c r="CU171" s="4"/>
      <c r="CV171" s="4"/>
      <c r="CW171" s="4"/>
      <c r="CX171" s="4"/>
      <c r="CY171" s="4"/>
      <c r="CZ171" s="4"/>
      <c r="DA171" s="4"/>
      <c r="DB171" s="4"/>
      <c r="DC171" s="4"/>
      <c r="DD171" s="4"/>
      <c r="DE171" s="4"/>
      <c r="DF171" s="4"/>
      <c r="DG171" s="4"/>
      <c r="DH171" s="4"/>
      <c r="DI171" s="4"/>
      <c r="DJ171" s="4"/>
      <c r="DK171" s="4"/>
      <c r="DL171" s="4"/>
      <c r="DM171" s="4"/>
      <c r="DN171" s="4"/>
      <c r="DO171" s="4"/>
      <c r="DP171" s="4"/>
      <c r="DQ171" s="4"/>
      <c r="DR171" s="4"/>
      <c r="DS171" s="4"/>
      <c r="DT171" s="4"/>
      <c r="DU171" s="4"/>
      <c r="DV171" s="4"/>
      <c r="DW171" s="4"/>
      <c r="DX171" s="4"/>
      <c r="DY171" s="4"/>
      <c r="DZ171" s="4"/>
      <c r="EA171" s="4"/>
      <c r="EB171" s="4"/>
      <c r="EC171" s="4"/>
      <c r="ED171" s="4"/>
      <c r="EE171" s="4"/>
      <c r="EF171" s="4"/>
      <c r="EG171" s="4"/>
      <c r="EH171" s="4"/>
      <c r="EI171" s="4"/>
      <c r="EJ171" s="4"/>
      <c r="EK171" s="4"/>
      <c r="EL171" s="4"/>
      <c r="EM171" s="4"/>
      <c r="EN171" s="4"/>
      <c r="EO171" s="4"/>
      <c r="EP171" s="4"/>
      <c r="EQ171" s="4"/>
      <c r="ER171" s="4"/>
      <c r="ES171" s="4"/>
      <c r="ET171" s="4"/>
      <c r="EU171" s="4"/>
      <c r="EV171" s="4"/>
      <c r="EW171" s="4"/>
      <c r="EX171" s="4"/>
      <c r="EY171" s="4"/>
      <c r="EZ171" s="4"/>
      <c r="FA171" s="4"/>
      <c r="FB171" s="4"/>
      <c r="FC171" s="4"/>
      <c r="FD171" s="4"/>
      <c r="FE171" s="4"/>
      <c r="FF171" s="4"/>
      <c r="FG171" s="4"/>
      <c r="FH171" s="4"/>
      <c r="FI171" s="4"/>
      <c r="FJ171" s="4"/>
      <c r="FK171" s="4"/>
      <c r="FL171" s="4"/>
      <c r="FM171" s="4"/>
      <c r="FN171" s="4"/>
      <c r="FO171" s="4"/>
      <c r="FP171" s="4"/>
      <c r="FQ171" s="4"/>
      <c r="FR171" s="4"/>
      <c r="FS171" s="4"/>
      <c r="FT171" s="4"/>
      <c r="FU171" s="4"/>
      <c r="FV171" s="4"/>
      <c r="FW171" s="4"/>
      <c r="FX171" s="4"/>
      <c r="FY171" s="4"/>
      <c r="FZ171" s="4"/>
      <c r="GA171" s="4"/>
      <c r="GB171" s="4"/>
      <c r="GC171" s="4"/>
      <c r="GD171" s="4"/>
      <c r="GE171" s="4"/>
      <c r="GF171" s="4"/>
      <c r="GG171" s="4"/>
      <c r="GH171" s="4"/>
      <c r="GI171" s="4"/>
      <c r="GJ171" s="4"/>
      <c r="GK171" s="4"/>
    </row>
    <row r="172" spans="1:193" x14ac:dyDescent="0.2">
      <c r="A172" s="26" t="s">
        <v>59</v>
      </c>
      <c r="B172" s="27" t="s">
        <v>14</v>
      </c>
      <c r="C172" s="13">
        <f>D172+E172+F172+G172+H172+I172+J172</f>
        <v>89</v>
      </c>
      <c r="D172" s="70">
        <v>4</v>
      </c>
      <c r="E172" s="71">
        <v>11</v>
      </c>
      <c r="F172" s="71">
        <v>24</v>
      </c>
      <c r="G172" s="71">
        <v>28</v>
      </c>
      <c r="H172" s="71">
        <v>19</v>
      </c>
      <c r="I172" s="71">
        <v>3</v>
      </c>
      <c r="J172" s="72">
        <v>0</v>
      </c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  <c r="CD172" s="4"/>
      <c r="CE172" s="4"/>
      <c r="CF172" s="4"/>
      <c r="CG172" s="4"/>
      <c r="CH172" s="4"/>
      <c r="CI172" s="4"/>
      <c r="CJ172" s="4"/>
      <c r="CK172" s="4"/>
      <c r="CL172" s="4"/>
      <c r="CM172" s="4"/>
      <c r="CN172" s="4"/>
      <c r="CO172" s="4"/>
      <c r="CP172" s="4"/>
      <c r="CQ172" s="4"/>
      <c r="CR172" s="4"/>
      <c r="CS172" s="4"/>
      <c r="CT172" s="4"/>
      <c r="CU172" s="4"/>
      <c r="CV172" s="4"/>
      <c r="CW172" s="4"/>
      <c r="CX172" s="4"/>
      <c r="CY172" s="4"/>
      <c r="CZ172" s="4"/>
      <c r="DA172" s="4"/>
      <c r="DB172" s="4"/>
      <c r="DC172" s="4"/>
      <c r="DD172" s="4"/>
      <c r="DE172" s="4"/>
      <c r="DF172" s="4"/>
      <c r="DG172" s="4"/>
      <c r="DH172" s="4"/>
      <c r="DI172" s="4"/>
      <c r="DJ172" s="4"/>
      <c r="DK172" s="4"/>
      <c r="DL172" s="4"/>
      <c r="DM172" s="4"/>
      <c r="DN172" s="4"/>
      <c r="DO172" s="4"/>
      <c r="DP172" s="4"/>
      <c r="DQ172" s="4"/>
      <c r="DR172" s="4"/>
      <c r="DS172" s="4"/>
      <c r="DT172" s="4"/>
      <c r="DU172" s="4"/>
      <c r="DV172" s="4"/>
      <c r="DW172" s="4"/>
      <c r="DX172" s="4"/>
      <c r="DY172" s="4"/>
      <c r="DZ172" s="4"/>
      <c r="EA172" s="4"/>
      <c r="EB172" s="4"/>
      <c r="EC172" s="4"/>
      <c r="ED172" s="4"/>
      <c r="EE172" s="4"/>
      <c r="EF172" s="4"/>
      <c r="EG172" s="4"/>
      <c r="EH172" s="4"/>
      <c r="EI172" s="4"/>
      <c r="EJ172" s="4"/>
      <c r="EK172" s="4"/>
      <c r="EL172" s="4"/>
      <c r="EM172" s="4"/>
      <c r="EN172" s="4"/>
      <c r="EO172" s="4"/>
      <c r="EP172" s="4"/>
      <c r="EQ172" s="4"/>
      <c r="ER172" s="4"/>
      <c r="ES172" s="4"/>
      <c r="ET172" s="4"/>
      <c r="EU172" s="4"/>
      <c r="EV172" s="4"/>
      <c r="EW172" s="4"/>
      <c r="EX172" s="4"/>
      <c r="EY172" s="4"/>
      <c r="EZ172" s="4"/>
      <c r="FA172" s="4"/>
      <c r="FB172" s="4"/>
      <c r="FC172" s="4"/>
      <c r="FD172" s="4"/>
      <c r="FE172" s="4"/>
      <c r="FF172" s="4"/>
      <c r="FG172" s="4"/>
      <c r="FH172" s="4"/>
      <c r="FI172" s="4"/>
      <c r="FJ172" s="4"/>
      <c r="FK172" s="4"/>
      <c r="FL172" s="4"/>
      <c r="FM172" s="4"/>
      <c r="FN172" s="4"/>
      <c r="FO172" s="4"/>
      <c r="FP172" s="4"/>
      <c r="FQ172" s="4"/>
      <c r="FR172" s="4"/>
      <c r="FS172" s="4"/>
      <c r="FT172" s="4"/>
      <c r="FU172" s="4"/>
      <c r="FV172" s="4"/>
      <c r="FW172" s="4"/>
      <c r="FX172" s="4"/>
      <c r="FY172" s="4"/>
      <c r="FZ172" s="4"/>
      <c r="GA172" s="4"/>
      <c r="GB172" s="4"/>
      <c r="GC172" s="4"/>
      <c r="GD172" s="4"/>
      <c r="GE172" s="4"/>
      <c r="GF172" s="4"/>
      <c r="GG172" s="4"/>
      <c r="GH172" s="4"/>
      <c r="GI172" s="4"/>
      <c r="GJ172" s="4"/>
      <c r="GK172" s="4"/>
    </row>
    <row r="173" spans="1:193" x14ac:dyDescent="0.25">
      <c r="A173" s="11"/>
      <c r="B173" s="12" t="s">
        <v>15</v>
      </c>
      <c r="C173" s="17">
        <f>SUM(D173:J173)</f>
        <v>2314</v>
      </c>
      <c r="D173" s="31">
        <v>312</v>
      </c>
      <c r="E173" s="31">
        <v>314</v>
      </c>
      <c r="F173" s="31">
        <v>276</v>
      </c>
      <c r="G173" s="31">
        <v>293</v>
      </c>
      <c r="H173" s="31">
        <v>311</v>
      </c>
      <c r="I173" s="31">
        <v>412</v>
      </c>
      <c r="J173" s="32">
        <v>396</v>
      </c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  <c r="CH173" s="4"/>
      <c r="CI173" s="4"/>
      <c r="CJ173" s="4"/>
      <c r="CK173" s="4"/>
      <c r="CL173" s="4"/>
      <c r="CM173" s="4"/>
      <c r="CN173" s="4"/>
      <c r="CO173" s="4"/>
      <c r="CP173" s="4"/>
      <c r="CQ173" s="4"/>
      <c r="CR173" s="4"/>
      <c r="CS173" s="4"/>
      <c r="CT173" s="4"/>
      <c r="CU173" s="4"/>
      <c r="CV173" s="4"/>
      <c r="CW173" s="4"/>
      <c r="CX173" s="4"/>
      <c r="CY173" s="4"/>
      <c r="CZ173" s="4"/>
      <c r="DA173" s="4"/>
      <c r="DB173" s="4"/>
      <c r="DC173" s="4"/>
      <c r="DD173" s="4"/>
      <c r="DE173" s="4"/>
      <c r="DF173" s="4"/>
      <c r="DG173" s="4"/>
      <c r="DH173" s="4"/>
      <c r="DI173" s="4"/>
      <c r="DJ173" s="4"/>
      <c r="DK173" s="4"/>
      <c r="DL173" s="4"/>
      <c r="DM173" s="4"/>
      <c r="DN173" s="4"/>
      <c r="DO173" s="4"/>
      <c r="DP173" s="4"/>
      <c r="DQ173" s="4"/>
      <c r="DR173" s="4"/>
      <c r="DS173" s="4"/>
      <c r="DT173" s="4"/>
      <c r="DU173" s="4"/>
      <c r="DV173" s="4"/>
      <c r="DW173" s="4"/>
      <c r="DX173" s="4"/>
      <c r="DY173" s="4"/>
      <c r="DZ173" s="4"/>
      <c r="EA173" s="4"/>
      <c r="EB173" s="4"/>
      <c r="EC173" s="4"/>
      <c r="ED173" s="4"/>
      <c r="EE173" s="4"/>
      <c r="EF173" s="4"/>
      <c r="EG173" s="4"/>
      <c r="EH173" s="4"/>
      <c r="EI173" s="4"/>
      <c r="EJ173" s="4"/>
      <c r="EK173" s="4"/>
      <c r="EL173" s="4"/>
      <c r="EM173" s="4"/>
      <c r="EN173" s="4"/>
      <c r="EO173" s="4"/>
      <c r="EP173" s="4"/>
      <c r="EQ173" s="4"/>
      <c r="ER173" s="4"/>
      <c r="ES173" s="4"/>
      <c r="ET173" s="4"/>
      <c r="EU173" s="4"/>
      <c r="EV173" s="4"/>
      <c r="EW173" s="4"/>
      <c r="EX173" s="4"/>
      <c r="EY173" s="4"/>
      <c r="EZ173" s="4"/>
      <c r="FA173" s="4"/>
      <c r="FB173" s="4"/>
      <c r="FC173" s="4"/>
      <c r="FD173" s="4"/>
      <c r="FE173" s="4"/>
      <c r="FF173" s="4"/>
      <c r="FG173" s="4"/>
      <c r="FH173" s="4"/>
      <c r="FI173" s="4"/>
      <c r="FJ173" s="4"/>
      <c r="FK173" s="4"/>
      <c r="FL173" s="4"/>
      <c r="FM173" s="4"/>
      <c r="FN173" s="4"/>
      <c r="FO173" s="4"/>
      <c r="FP173" s="4"/>
      <c r="FQ173" s="4"/>
      <c r="FR173" s="4"/>
      <c r="FS173" s="4"/>
      <c r="FT173" s="4"/>
      <c r="FU173" s="4"/>
      <c r="FV173" s="4"/>
      <c r="FW173" s="4"/>
      <c r="FX173" s="4"/>
      <c r="FY173" s="4"/>
      <c r="FZ173" s="4"/>
      <c r="GA173" s="4"/>
      <c r="GB173" s="4"/>
      <c r="GC173" s="4"/>
      <c r="GD173" s="4"/>
      <c r="GE173" s="4"/>
      <c r="GF173" s="4"/>
      <c r="GG173" s="4"/>
      <c r="GH173" s="4"/>
      <c r="GI173" s="4"/>
      <c r="GJ173" s="4"/>
      <c r="GK173" s="4"/>
    </row>
    <row r="174" spans="1:193" x14ac:dyDescent="0.2">
      <c r="A174" s="11"/>
      <c r="B174" s="12"/>
      <c r="C174" s="33" t="s">
        <v>4</v>
      </c>
      <c r="D174" s="34">
        <f t="shared" ref="D174:J174" si="82">ROUND(D172/D173,5)</f>
        <v>1.282E-2</v>
      </c>
      <c r="E174" s="34">
        <f t="shared" si="82"/>
        <v>3.5029999999999999E-2</v>
      </c>
      <c r="F174" s="34">
        <f t="shared" si="82"/>
        <v>8.6959999999999996E-2</v>
      </c>
      <c r="G174" s="34">
        <f t="shared" si="82"/>
        <v>9.5560000000000006E-2</v>
      </c>
      <c r="H174" s="34">
        <f t="shared" si="82"/>
        <v>6.1089999999999998E-2</v>
      </c>
      <c r="I174" s="34">
        <f t="shared" si="82"/>
        <v>7.28E-3</v>
      </c>
      <c r="J174" s="35">
        <f t="shared" si="82"/>
        <v>0</v>
      </c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4"/>
      <c r="CD174" s="4"/>
      <c r="CE174" s="4"/>
      <c r="CF174" s="4"/>
      <c r="CG174" s="4"/>
      <c r="CH174" s="4"/>
      <c r="CI174" s="4"/>
      <c r="CJ174" s="4"/>
      <c r="CK174" s="4"/>
      <c r="CL174" s="4"/>
      <c r="CM174" s="4"/>
      <c r="CN174" s="4"/>
      <c r="CO174" s="4"/>
      <c r="CP174" s="4"/>
      <c r="CQ174" s="4"/>
      <c r="CR174" s="4"/>
      <c r="CS174" s="4"/>
      <c r="CT174" s="4"/>
      <c r="CU174" s="4"/>
      <c r="CV174" s="4"/>
      <c r="CW174" s="4"/>
      <c r="CX174" s="4"/>
      <c r="CY174" s="4"/>
      <c r="CZ174" s="4"/>
      <c r="DA174" s="4"/>
      <c r="DB174" s="4"/>
      <c r="DC174" s="4"/>
      <c r="DD174" s="4"/>
      <c r="DE174" s="4"/>
      <c r="DF174" s="4"/>
      <c r="DG174" s="4"/>
      <c r="DH174" s="4"/>
      <c r="DI174" s="4"/>
      <c r="DJ174" s="4"/>
      <c r="DK174" s="4"/>
      <c r="DL174" s="4"/>
      <c r="DM174" s="4"/>
      <c r="DN174" s="4"/>
      <c r="DO174" s="4"/>
      <c r="DP174" s="4"/>
      <c r="DQ174" s="4"/>
      <c r="DR174" s="4"/>
      <c r="DS174" s="4"/>
      <c r="DT174" s="4"/>
      <c r="DU174" s="4"/>
      <c r="DV174" s="4"/>
      <c r="DW174" s="4"/>
      <c r="DX174" s="4"/>
      <c r="DY174" s="4"/>
      <c r="DZ174" s="4"/>
      <c r="EA174" s="4"/>
      <c r="EB174" s="4"/>
      <c r="EC174" s="4"/>
      <c r="ED174" s="4"/>
      <c r="EE174" s="4"/>
      <c r="EF174" s="4"/>
      <c r="EG174" s="4"/>
      <c r="EH174" s="4"/>
      <c r="EI174" s="4"/>
      <c r="EJ174" s="4"/>
      <c r="EK174" s="4"/>
      <c r="EL174" s="4"/>
      <c r="EM174" s="4"/>
      <c r="EN174" s="4"/>
      <c r="EO174" s="4"/>
      <c r="EP174" s="4"/>
      <c r="EQ174" s="4"/>
      <c r="ER174" s="4"/>
      <c r="ES174" s="4"/>
      <c r="ET174" s="4"/>
      <c r="EU174" s="4"/>
      <c r="EV174" s="4"/>
      <c r="EW174" s="4"/>
      <c r="EX174" s="4"/>
      <c r="EY174" s="4"/>
      <c r="EZ174" s="4"/>
      <c r="FA174" s="4"/>
      <c r="FB174" s="4"/>
      <c r="FC174" s="4"/>
      <c r="FD174" s="4"/>
      <c r="FE174" s="4"/>
      <c r="FF174" s="4"/>
      <c r="FG174" s="4"/>
      <c r="FH174" s="4"/>
      <c r="FI174" s="4"/>
      <c r="FJ174" s="4"/>
      <c r="FK174" s="4"/>
      <c r="FL174" s="4"/>
      <c r="FM174" s="4"/>
      <c r="FN174" s="4"/>
      <c r="FO174" s="4"/>
      <c r="FP174" s="4"/>
      <c r="FQ174" s="4"/>
      <c r="FR174" s="4"/>
      <c r="FS174" s="4"/>
      <c r="FT174" s="4"/>
      <c r="FU174" s="4"/>
      <c r="FV174" s="4"/>
      <c r="FW174" s="4"/>
      <c r="FX174" s="4"/>
      <c r="FY174" s="4"/>
      <c r="FZ174" s="4"/>
      <c r="GA174" s="4"/>
      <c r="GB174" s="4"/>
      <c r="GC174" s="4"/>
      <c r="GD174" s="4"/>
      <c r="GE174" s="4"/>
      <c r="GF174" s="4"/>
      <c r="GG174" s="4"/>
      <c r="GH174" s="4"/>
      <c r="GI174" s="4"/>
      <c r="GJ174" s="4"/>
      <c r="GK174" s="4"/>
    </row>
    <row r="175" spans="1:193" x14ac:dyDescent="0.2">
      <c r="A175" s="63"/>
      <c r="B175" s="37" t="s">
        <v>16</v>
      </c>
      <c r="C175" s="38">
        <f>SUM(D175+E175+F175+G175+H175+I175+J175)</f>
        <v>1.4937</v>
      </c>
      <c r="D175" s="40">
        <f t="shared" ref="D175:J175" si="83">ROUND(D174*5,5)</f>
        <v>6.4100000000000004E-2</v>
      </c>
      <c r="E175" s="40">
        <f t="shared" si="83"/>
        <v>0.17515</v>
      </c>
      <c r="F175" s="40">
        <f t="shared" si="83"/>
        <v>0.43480000000000002</v>
      </c>
      <c r="G175" s="40">
        <f t="shared" si="83"/>
        <v>0.4778</v>
      </c>
      <c r="H175" s="40">
        <f t="shared" si="83"/>
        <v>0.30545</v>
      </c>
      <c r="I175" s="40">
        <f t="shared" si="83"/>
        <v>3.6400000000000002E-2</v>
      </c>
      <c r="J175" s="41">
        <f t="shared" si="83"/>
        <v>0</v>
      </c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  <c r="BZ175" s="4"/>
      <c r="CA175" s="4"/>
      <c r="CB175" s="4"/>
      <c r="CC175" s="4"/>
      <c r="CD175" s="4"/>
      <c r="CE175" s="4"/>
      <c r="CF175" s="4"/>
      <c r="CG175" s="4"/>
      <c r="CH175" s="4"/>
      <c r="CI175" s="4"/>
      <c r="CJ175" s="4"/>
      <c r="CK175" s="4"/>
      <c r="CL175" s="4"/>
      <c r="CM175" s="4"/>
      <c r="CN175" s="4"/>
      <c r="CO175" s="4"/>
      <c r="CP175" s="4"/>
      <c r="CQ175" s="4"/>
      <c r="CR175" s="4"/>
      <c r="CS175" s="4"/>
      <c r="CT175" s="4"/>
      <c r="CU175" s="4"/>
      <c r="CV175" s="4"/>
      <c r="CW175" s="4"/>
      <c r="CX175" s="4"/>
      <c r="CY175" s="4"/>
      <c r="CZ175" s="4"/>
      <c r="DA175" s="4"/>
      <c r="DB175" s="4"/>
      <c r="DC175" s="4"/>
      <c r="DD175" s="4"/>
      <c r="DE175" s="4"/>
      <c r="DF175" s="4"/>
      <c r="DG175" s="4"/>
      <c r="DH175" s="4"/>
      <c r="DI175" s="4"/>
      <c r="DJ175" s="4"/>
      <c r="DK175" s="4"/>
      <c r="DL175" s="4"/>
      <c r="DM175" s="4"/>
      <c r="DN175" s="4"/>
      <c r="DO175" s="4"/>
      <c r="DP175" s="4"/>
      <c r="DQ175" s="4"/>
      <c r="DR175" s="4"/>
      <c r="DS175" s="4"/>
      <c r="DT175" s="4"/>
      <c r="DU175" s="4"/>
      <c r="DV175" s="4"/>
      <c r="DW175" s="4"/>
      <c r="DX175" s="4"/>
      <c r="DY175" s="4"/>
      <c r="DZ175" s="4"/>
      <c r="EA175" s="4"/>
      <c r="EB175" s="4"/>
      <c r="EC175" s="4"/>
      <c r="ED175" s="4"/>
      <c r="EE175" s="4"/>
      <c r="EF175" s="4"/>
      <c r="EG175" s="4"/>
      <c r="EH175" s="4"/>
      <c r="EI175" s="4"/>
      <c r="EJ175" s="4"/>
      <c r="EK175" s="4"/>
      <c r="EL175" s="4"/>
      <c r="EM175" s="4"/>
      <c r="EN175" s="4"/>
      <c r="EO175" s="4"/>
      <c r="EP175" s="4"/>
      <c r="EQ175" s="4"/>
      <c r="ER175" s="4"/>
      <c r="ES175" s="4"/>
      <c r="ET175" s="4"/>
      <c r="EU175" s="4"/>
      <c r="EV175" s="4"/>
      <c r="EW175" s="4"/>
      <c r="EX175" s="4"/>
      <c r="EY175" s="4"/>
      <c r="EZ175" s="4"/>
      <c r="FA175" s="4"/>
      <c r="FB175" s="4"/>
      <c r="FC175" s="4"/>
      <c r="FD175" s="4"/>
      <c r="FE175" s="4"/>
      <c r="FF175" s="4"/>
      <c r="FG175" s="4"/>
      <c r="FH175" s="4"/>
      <c r="FI175" s="4"/>
      <c r="FJ175" s="4"/>
      <c r="FK175" s="4"/>
      <c r="FL175" s="4"/>
      <c r="FM175" s="4"/>
      <c r="FN175" s="4"/>
      <c r="FO175" s="4"/>
      <c r="FP175" s="4"/>
      <c r="FQ175" s="4"/>
      <c r="FR175" s="4"/>
      <c r="FS175" s="4"/>
      <c r="FT175" s="4"/>
      <c r="FU175" s="4"/>
      <c r="FV175" s="4"/>
      <c r="FW175" s="4"/>
      <c r="FX175" s="4"/>
      <c r="FY175" s="4"/>
      <c r="FZ175" s="4"/>
      <c r="GA175" s="4"/>
      <c r="GB175" s="4"/>
      <c r="GC175" s="4"/>
      <c r="GD175" s="4"/>
      <c r="GE175" s="4"/>
      <c r="GF175" s="4"/>
      <c r="GG175" s="4"/>
      <c r="GH175" s="4"/>
      <c r="GI175" s="4"/>
      <c r="GJ175" s="4"/>
      <c r="GK175" s="4"/>
    </row>
    <row r="176" spans="1:193" x14ac:dyDescent="0.2">
      <c r="A176" s="26" t="s">
        <v>60</v>
      </c>
      <c r="B176" s="27" t="s">
        <v>14</v>
      </c>
      <c r="C176" s="13">
        <f>D176+E176+F176+G176+H176+I176+J176</f>
        <v>66</v>
      </c>
      <c r="D176" s="65">
        <v>1</v>
      </c>
      <c r="E176" s="65">
        <v>7</v>
      </c>
      <c r="F176" s="65">
        <v>21</v>
      </c>
      <c r="G176" s="65">
        <v>20</v>
      </c>
      <c r="H176" s="65">
        <v>14</v>
      </c>
      <c r="I176" s="65">
        <v>3</v>
      </c>
      <c r="J176" s="66">
        <v>0</v>
      </c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4"/>
      <c r="CD176" s="4"/>
      <c r="CE176" s="4"/>
      <c r="CF176" s="4"/>
      <c r="CG176" s="4"/>
      <c r="CH176" s="4"/>
      <c r="CI176" s="4"/>
      <c r="CJ176" s="4"/>
      <c r="CK176" s="4"/>
      <c r="CL176" s="4"/>
      <c r="CM176" s="4"/>
      <c r="CN176" s="4"/>
      <c r="CO176" s="4"/>
      <c r="CP176" s="4"/>
      <c r="CQ176" s="4"/>
      <c r="CR176" s="4"/>
      <c r="CS176" s="4"/>
      <c r="CT176" s="4"/>
      <c r="CU176" s="4"/>
      <c r="CV176" s="4"/>
      <c r="CW176" s="4"/>
      <c r="CX176" s="4"/>
      <c r="CY176" s="4"/>
      <c r="CZ176" s="4"/>
      <c r="DA176" s="4"/>
      <c r="DB176" s="4"/>
      <c r="DC176" s="4"/>
      <c r="DD176" s="4"/>
      <c r="DE176" s="4"/>
      <c r="DF176" s="4"/>
      <c r="DG176" s="4"/>
      <c r="DH176" s="4"/>
      <c r="DI176" s="4"/>
      <c r="DJ176" s="4"/>
      <c r="DK176" s="4"/>
      <c r="DL176" s="4"/>
      <c r="DM176" s="4"/>
      <c r="DN176" s="4"/>
      <c r="DO176" s="4"/>
      <c r="DP176" s="4"/>
      <c r="DQ176" s="4"/>
      <c r="DR176" s="4"/>
      <c r="DS176" s="4"/>
      <c r="DT176" s="4"/>
      <c r="DU176" s="4"/>
      <c r="DV176" s="4"/>
      <c r="DW176" s="4"/>
      <c r="DX176" s="4"/>
      <c r="DY176" s="4"/>
      <c r="DZ176" s="4"/>
      <c r="EA176" s="4"/>
      <c r="EB176" s="4"/>
      <c r="EC176" s="4"/>
      <c r="ED176" s="4"/>
      <c r="EE176" s="4"/>
      <c r="EF176" s="4"/>
      <c r="EG176" s="4"/>
      <c r="EH176" s="4"/>
      <c r="EI176" s="4"/>
      <c r="EJ176" s="4"/>
      <c r="EK176" s="4"/>
      <c r="EL176" s="4"/>
      <c r="EM176" s="4"/>
      <c r="EN176" s="4"/>
      <c r="EO176" s="4"/>
      <c r="EP176" s="4"/>
      <c r="EQ176" s="4"/>
      <c r="ER176" s="4"/>
      <c r="ES176" s="4"/>
      <c r="ET176" s="4"/>
      <c r="EU176" s="4"/>
      <c r="EV176" s="4"/>
      <c r="EW176" s="4"/>
      <c r="EX176" s="4"/>
      <c r="EY176" s="4"/>
      <c r="EZ176" s="4"/>
      <c r="FA176" s="4"/>
      <c r="FB176" s="4"/>
      <c r="FC176" s="4"/>
      <c r="FD176" s="4"/>
      <c r="FE176" s="4"/>
      <c r="FF176" s="4"/>
      <c r="FG176" s="4"/>
      <c r="FH176" s="4"/>
      <c r="FI176" s="4"/>
      <c r="FJ176" s="4"/>
      <c r="FK176" s="4"/>
      <c r="FL176" s="4"/>
      <c r="FM176" s="4"/>
      <c r="FN176" s="4"/>
      <c r="FO176" s="4"/>
      <c r="FP176" s="4"/>
      <c r="FQ176" s="4"/>
      <c r="FR176" s="4"/>
      <c r="FS176" s="4"/>
      <c r="FT176" s="4"/>
      <c r="FU176" s="4"/>
      <c r="FV176" s="4"/>
      <c r="FW176" s="4"/>
      <c r="FX176" s="4"/>
      <c r="FY176" s="4"/>
      <c r="FZ176" s="4"/>
      <c r="GA176" s="4"/>
      <c r="GB176" s="4"/>
      <c r="GC176" s="4"/>
      <c r="GD176" s="4"/>
      <c r="GE176" s="4"/>
      <c r="GF176" s="4"/>
      <c r="GG176" s="4"/>
      <c r="GH176" s="4"/>
      <c r="GI176" s="4"/>
      <c r="GJ176" s="4"/>
      <c r="GK176" s="4"/>
    </row>
    <row r="177" spans="1:193" x14ac:dyDescent="0.25">
      <c r="A177" s="11"/>
      <c r="B177" s="12" t="s">
        <v>15</v>
      </c>
      <c r="C177" s="17">
        <f>SUM(D177:J177)</f>
        <v>2282</v>
      </c>
      <c r="D177" s="31">
        <v>333</v>
      </c>
      <c r="E177" s="31">
        <v>253</v>
      </c>
      <c r="F177" s="31">
        <v>245</v>
      </c>
      <c r="G177" s="31">
        <v>255</v>
      </c>
      <c r="H177" s="31">
        <v>339</v>
      </c>
      <c r="I177" s="31">
        <v>472</v>
      </c>
      <c r="J177" s="32">
        <v>385</v>
      </c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  <c r="CD177" s="4"/>
      <c r="CE177" s="4"/>
      <c r="CF177" s="4"/>
      <c r="CG177" s="4"/>
      <c r="CH177" s="4"/>
      <c r="CI177" s="4"/>
      <c r="CJ177" s="4"/>
      <c r="CK177" s="4"/>
      <c r="CL177" s="4"/>
      <c r="CM177" s="4"/>
      <c r="CN177" s="4"/>
      <c r="CO177" s="4"/>
      <c r="CP177" s="4"/>
      <c r="CQ177" s="4"/>
      <c r="CR177" s="4"/>
      <c r="CS177" s="4"/>
      <c r="CT177" s="4"/>
      <c r="CU177" s="4"/>
      <c r="CV177" s="4"/>
      <c r="CW177" s="4"/>
      <c r="CX177" s="4"/>
      <c r="CY177" s="4"/>
      <c r="CZ177" s="4"/>
      <c r="DA177" s="4"/>
      <c r="DB177" s="4"/>
      <c r="DC177" s="4"/>
      <c r="DD177" s="4"/>
      <c r="DE177" s="4"/>
      <c r="DF177" s="4"/>
      <c r="DG177" s="4"/>
      <c r="DH177" s="4"/>
      <c r="DI177" s="4"/>
      <c r="DJ177" s="4"/>
      <c r="DK177" s="4"/>
      <c r="DL177" s="4"/>
      <c r="DM177" s="4"/>
      <c r="DN177" s="4"/>
      <c r="DO177" s="4"/>
      <c r="DP177" s="4"/>
      <c r="DQ177" s="4"/>
      <c r="DR177" s="4"/>
      <c r="DS177" s="4"/>
      <c r="DT177" s="4"/>
      <c r="DU177" s="4"/>
      <c r="DV177" s="4"/>
      <c r="DW177" s="4"/>
      <c r="DX177" s="4"/>
      <c r="DY177" s="4"/>
      <c r="DZ177" s="4"/>
      <c r="EA177" s="4"/>
      <c r="EB177" s="4"/>
      <c r="EC177" s="4"/>
      <c r="ED177" s="4"/>
      <c r="EE177" s="4"/>
      <c r="EF177" s="4"/>
      <c r="EG177" s="4"/>
      <c r="EH177" s="4"/>
      <c r="EI177" s="4"/>
      <c r="EJ177" s="4"/>
      <c r="EK177" s="4"/>
      <c r="EL177" s="4"/>
      <c r="EM177" s="4"/>
      <c r="EN177" s="4"/>
      <c r="EO177" s="4"/>
      <c r="EP177" s="4"/>
      <c r="EQ177" s="4"/>
      <c r="ER177" s="4"/>
      <c r="ES177" s="4"/>
      <c r="ET177" s="4"/>
      <c r="EU177" s="4"/>
      <c r="EV177" s="4"/>
      <c r="EW177" s="4"/>
      <c r="EX177" s="4"/>
      <c r="EY177" s="4"/>
      <c r="EZ177" s="4"/>
      <c r="FA177" s="4"/>
      <c r="FB177" s="4"/>
      <c r="FC177" s="4"/>
      <c r="FD177" s="4"/>
      <c r="FE177" s="4"/>
      <c r="FF177" s="4"/>
      <c r="FG177" s="4"/>
      <c r="FH177" s="4"/>
      <c r="FI177" s="4"/>
      <c r="FJ177" s="4"/>
      <c r="FK177" s="4"/>
      <c r="FL177" s="4"/>
      <c r="FM177" s="4"/>
      <c r="FN177" s="4"/>
      <c r="FO177" s="4"/>
      <c r="FP177" s="4"/>
      <c r="FQ177" s="4"/>
      <c r="FR177" s="4"/>
      <c r="FS177" s="4"/>
      <c r="FT177" s="4"/>
      <c r="FU177" s="4"/>
      <c r="FV177" s="4"/>
      <c r="FW177" s="4"/>
      <c r="FX177" s="4"/>
      <c r="FY177" s="4"/>
      <c r="FZ177" s="4"/>
      <c r="GA177" s="4"/>
      <c r="GB177" s="4"/>
      <c r="GC177" s="4"/>
      <c r="GD177" s="4"/>
      <c r="GE177" s="4"/>
      <c r="GF177" s="4"/>
      <c r="GG177" s="4"/>
      <c r="GH177" s="4"/>
      <c r="GI177" s="4"/>
      <c r="GJ177" s="4"/>
      <c r="GK177" s="4"/>
    </row>
    <row r="178" spans="1:193" x14ac:dyDescent="0.2">
      <c r="A178" s="11"/>
      <c r="B178" s="12"/>
      <c r="C178" s="33" t="s">
        <v>4</v>
      </c>
      <c r="D178" s="34">
        <f t="shared" ref="D178:J178" si="84">ROUND(D176/D177,5)</f>
        <v>3.0000000000000001E-3</v>
      </c>
      <c r="E178" s="34">
        <f t="shared" si="84"/>
        <v>2.767E-2</v>
      </c>
      <c r="F178" s="34">
        <f t="shared" si="84"/>
        <v>8.5709999999999995E-2</v>
      </c>
      <c r="G178" s="34">
        <f t="shared" si="84"/>
        <v>7.843E-2</v>
      </c>
      <c r="H178" s="34">
        <f t="shared" si="84"/>
        <v>4.1300000000000003E-2</v>
      </c>
      <c r="I178" s="34">
        <f t="shared" si="84"/>
        <v>6.3600000000000002E-3</v>
      </c>
      <c r="J178" s="35">
        <f t="shared" si="84"/>
        <v>0</v>
      </c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  <c r="CD178" s="4"/>
      <c r="CE178" s="4"/>
      <c r="CF178" s="4"/>
      <c r="CG178" s="4"/>
      <c r="CH178" s="4"/>
      <c r="CI178" s="4"/>
      <c r="CJ178" s="4"/>
      <c r="CK178" s="4"/>
      <c r="CL178" s="4"/>
      <c r="CM178" s="4"/>
      <c r="CN178" s="4"/>
      <c r="CO178" s="4"/>
      <c r="CP178" s="4"/>
      <c r="CQ178" s="4"/>
      <c r="CR178" s="4"/>
      <c r="CS178" s="4"/>
      <c r="CT178" s="4"/>
      <c r="CU178" s="4"/>
      <c r="CV178" s="4"/>
      <c r="CW178" s="4"/>
      <c r="CX178" s="4"/>
      <c r="CY178" s="4"/>
      <c r="CZ178" s="4"/>
      <c r="DA178" s="4"/>
      <c r="DB178" s="4"/>
      <c r="DC178" s="4"/>
      <c r="DD178" s="4"/>
      <c r="DE178" s="4"/>
      <c r="DF178" s="4"/>
      <c r="DG178" s="4"/>
      <c r="DH178" s="4"/>
      <c r="DI178" s="4"/>
      <c r="DJ178" s="4"/>
      <c r="DK178" s="4"/>
      <c r="DL178" s="4"/>
      <c r="DM178" s="4"/>
      <c r="DN178" s="4"/>
      <c r="DO178" s="4"/>
      <c r="DP178" s="4"/>
      <c r="DQ178" s="4"/>
      <c r="DR178" s="4"/>
      <c r="DS178" s="4"/>
      <c r="DT178" s="4"/>
      <c r="DU178" s="4"/>
      <c r="DV178" s="4"/>
      <c r="DW178" s="4"/>
      <c r="DX178" s="4"/>
      <c r="DY178" s="4"/>
      <c r="DZ178" s="4"/>
      <c r="EA178" s="4"/>
      <c r="EB178" s="4"/>
      <c r="EC178" s="4"/>
      <c r="ED178" s="4"/>
      <c r="EE178" s="4"/>
      <c r="EF178" s="4"/>
      <c r="EG178" s="4"/>
      <c r="EH178" s="4"/>
      <c r="EI178" s="4"/>
      <c r="EJ178" s="4"/>
      <c r="EK178" s="4"/>
      <c r="EL178" s="4"/>
      <c r="EM178" s="4"/>
      <c r="EN178" s="4"/>
      <c r="EO178" s="4"/>
      <c r="EP178" s="4"/>
      <c r="EQ178" s="4"/>
      <c r="ER178" s="4"/>
      <c r="ES178" s="4"/>
      <c r="ET178" s="4"/>
      <c r="EU178" s="4"/>
      <c r="EV178" s="4"/>
      <c r="EW178" s="4"/>
      <c r="EX178" s="4"/>
      <c r="EY178" s="4"/>
      <c r="EZ178" s="4"/>
      <c r="FA178" s="4"/>
      <c r="FB178" s="4"/>
      <c r="FC178" s="4"/>
      <c r="FD178" s="4"/>
      <c r="FE178" s="4"/>
      <c r="FF178" s="4"/>
      <c r="FG178" s="4"/>
      <c r="FH178" s="4"/>
      <c r="FI178" s="4"/>
      <c r="FJ178" s="4"/>
      <c r="FK178" s="4"/>
      <c r="FL178" s="4"/>
      <c r="FM178" s="4"/>
      <c r="FN178" s="4"/>
      <c r="FO178" s="4"/>
      <c r="FP178" s="4"/>
      <c r="FQ178" s="4"/>
      <c r="FR178" s="4"/>
      <c r="FS178" s="4"/>
      <c r="FT178" s="4"/>
      <c r="FU178" s="4"/>
      <c r="FV178" s="4"/>
      <c r="FW178" s="4"/>
      <c r="FX178" s="4"/>
      <c r="FY178" s="4"/>
      <c r="FZ178" s="4"/>
      <c r="GA178" s="4"/>
      <c r="GB178" s="4"/>
      <c r="GC178" s="4"/>
      <c r="GD178" s="4"/>
      <c r="GE178" s="4"/>
      <c r="GF178" s="4"/>
      <c r="GG178" s="4"/>
      <c r="GH178" s="4"/>
      <c r="GI178" s="4"/>
      <c r="GJ178" s="4"/>
      <c r="GK178" s="4"/>
    </row>
    <row r="179" spans="1:193" x14ac:dyDescent="0.2">
      <c r="A179" s="63"/>
      <c r="B179" s="37" t="s">
        <v>16</v>
      </c>
      <c r="C179" s="38">
        <f>SUM(D179+E179+F179+G179+H179+I179+J179)</f>
        <v>1.21235</v>
      </c>
      <c r="D179" s="40">
        <f t="shared" ref="D179:J179" si="85">ROUND(D178*5,5)</f>
        <v>1.4999999999999999E-2</v>
      </c>
      <c r="E179" s="40">
        <f t="shared" si="85"/>
        <v>0.13835</v>
      </c>
      <c r="F179" s="40">
        <f t="shared" si="85"/>
        <v>0.42854999999999999</v>
      </c>
      <c r="G179" s="40">
        <f t="shared" si="85"/>
        <v>0.39215</v>
      </c>
      <c r="H179" s="40">
        <f t="shared" si="85"/>
        <v>0.20649999999999999</v>
      </c>
      <c r="I179" s="40">
        <f t="shared" si="85"/>
        <v>3.1800000000000002E-2</v>
      </c>
      <c r="J179" s="41">
        <f t="shared" si="85"/>
        <v>0</v>
      </c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  <c r="CD179" s="4"/>
      <c r="CE179" s="4"/>
      <c r="CF179" s="4"/>
      <c r="CG179" s="4"/>
      <c r="CH179" s="4"/>
      <c r="CI179" s="4"/>
      <c r="CJ179" s="4"/>
      <c r="CK179" s="4"/>
      <c r="CL179" s="4"/>
      <c r="CM179" s="4"/>
      <c r="CN179" s="4"/>
      <c r="CO179" s="4"/>
      <c r="CP179" s="4"/>
      <c r="CQ179" s="4"/>
      <c r="CR179" s="4"/>
      <c r="CS179" s="4"/>
      <c r="CT179" s="4"/>
      <c r="CU179" s="4"/>
      <c r="CV179" s="4"/>
      <c r="CW179" s="4"/>
      <c r="CX179" s="4"/>
      <c r="CY179" s="4"/>
      <c r="CZ179" s="4"/>
      <c r="DA179" s="4"/>
      <c r="DB179" s="4"/>
      <c r="DC179" s="4"/>
      <c r="DD179" s="4"/>
      <c r="DE179" s="4"/>
      <c r="DF179" s="4"/>
      <c r="DG179" s="4"/>
      <c r="DH179" s="4"/>
      <c r="DI179" s="4"/>
      <c r="DJ179" s="4"/>
      <c r="DK179" s="4"/>
      <c r="DL179" s="4"/>
      <c r="DM179" s="4"/>
      <c r="DN179" s="4"/>
      <c r="DO179" s="4"/>
      <c r="DP179" s="4"/>
      <c r="DQ179" s="4"/>
      <c r="DR179" s="4"/>
      <c r="DS179" s="4"/>
      <c r="DT179" s="4"/>
      <c r="DU179" s="4"/>
      <c r="DV179" s="4"/>
      <c r="DW179" s="4"/>
      <c r="DX179" s="4"/>
      <c r="DY179" s="4"/>
      <c r="DZ179" s="4"/>
      <c r="EA179" s="4"/>
      <c r="EB179" s="4"/>
      <c r="EC179" s="4"/>
      <c r="ED179" s="4"/>
      <c r="EE179" s="4"/>
      <c r="EF179" s="4"/>
      <c r="EG179" s="4"/>
      <c r="EH179" s="4"/>
      <c r="EI179" s="4"/>
      <c r="EJ179" s="4"/>
      <c r="EK179" s="4"/>
      <c r="EL179" s="4"/>
      <c r="EM179" s="4"/>
      <c r="EN179" s="4"/>
      <c r="EO179" s="4"/>
      <c r="EP179" s="4"/>
      <c r="EQ179" s="4"/>
      <c r="ER179" s="4"/>
      <c r="ES179" s="4"/>
      <c r="ET179" s="4"/>
      <c r="EU179" s="4"/>
      <c r="EV179" s="4"/>
      <c r="EW179" s="4"/>
      <c r="EX179" s="4"/>
      <c r="EY179" s="4"/>
      <c r="EZ179" s="4"/>
      <c r="FA179" s="4"/>
      <c r="FB179" s="4"/>
      <c r="FC179" s="4"/>
      <c r="FD179" s="4"/>
      <c r="FE179" s="4"/>
      <c r="FF179" s="4"/>
      <c r="FG179" s="4"/>
      <c r="FH179" s="4"/>
      <c r="FI179" s="4"/>
      <c r="FJ179" s="4"/>
      <c r="FK179" s="4"/>
      <c r="FL179" s="4"/>
      <c r="FM179" s="4"/>
      <c r="FN179" s="4"/>
      <c r="FO179" s="4"/>
      <c r="FP179" s="4"/>
      <c r="FQ179" s="4"/>
      <c r="FR179" s="4"/>
      <c r="FS179" s="4"/>
      <c r="FT179" s="4"/>
      <c r="FU179" s="4"/>
      <c r="FV179" s="4"/>
      <c r="FW179" s="4"/>
      <c r="FX179" s="4"/>
      <c r="FY179" s="4"/>
      <c r="FZ179" s="4"/>
      <c r="GA179" s="4"/>
      <c r="GB179" s="4"/>
      <c r="GC179" s="4"/>
      <c r="GD179" s="4"/>
      <c r="GE179" s="4"/>
      <c r="GF179" s="4"/>
      <c r="GG179" s="4"/>
      <c r="GH179" s="4"/>
      <c r="GI179" s="4"/>
      <c r="GJ179" s="4"/>
      <c r="GK179" s="4"/>
    </row>
    <row r="180" spans="1:193" x14ac:dyDescent="0.2">
      <c r="A180" s="26" t="s">
        <v>61</v>
      </c>
      <c r="B180" s="27" t="s">
        <v>14</v>
      </c>
      <c r="C180" s="13">
        <f>D180+E180+F180+G180+H180+I180+J180</f>
        <v>73</v>
      </c>
      <c r="D180" s="65">
        <v>4</v>
      </c>
      <c r="E180" s="65">
        <v>10</v>
      </c>
      <c r="F180" s="65">
        <v>13</v>
      </c>
      <c r="G180" s="65">
        <v>24</v>
      </c>
      <c r="H180" s="65">
        <v>17</v>
      </c>
      <c r="I180" s="65">
        <v>5</v>
      </c>
      <c r="J180" s="66">
        <v>0</v>
      </c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  <c r="CD180" s="4"/>
      <c r="CE180" s="4"/>
      <c r="CF180" s="4"/>
      <c r="CG180" s="4"/>
      <c r="CH180" s="4"/>
      <c r="CI180" s="4"/>
      <c r="CJ180" s="4"/>
      <c r="CK180" s="4"/>
      <c r="CL180" s="4"/>
      <c r="CM180" s="4"/>
      <c r="CN180" s="4"/>
      <c r="CO180" s="4"/>
      <c r="CP180" s="4"/>
      <c r="CQ180" s="4"/>
      <c r="CR180" s="4"/>
      <c r="CS180" s="4"/>
      <c r="CT180" s="4"/>
      <c r="CU180" s="4"/>
      <c r="CV180" s="4"/>
      <c r="CW180" s="4"/>
      <c r="CX180" s="4"/>
      <c r="CY180" s="4"/>
      <c r="CZ180" s="4"/>
      <c r="DA180" s="4"/>
      <c r="DB180" s="4"/>
      <c r="DC180" s="4"/>
      <c r="DD180" s="4"/>
      <c r="DE180" s="4"/>
      <c r="DF180" s="4"/>
      <c r="DG180" s="4"/>
      <c r="DH180" s="4"/>
      <c r="DI180" s="4"/>
      <c r="DJ180" s="4"/>
      <c r="DK180" s="4"/>
      <c r="DL180" s="4"/>
      <c r="DM180" s="4"/>
      <c r="DN180" s="4"/>
      <c r="DO180" s="4"/>
      <c r="DP180" s="4"/>
      <c r="DQ180" s="4"/>
      <c r="DR180" s="4"/>
      <c r="DS180" s="4"/>
      <c r="DT180" s="4"/>
      <c r="DU180" s="4"/>
      <c r="DV180" s="4"/>
      <c r="DW180" s="4"/>
      <c r="DX180" s="4"/>
      <c r="DY180" s="4"/>
      <c r="DZ180" s="4"/>
      <c r="EA180" s="4"/>
      <c r="EB180" s="4"/>
      <c r="EC180" s="4"/>
      <c r="ED180" s="4"/>
      <c r="EE180" s="4"/>
      <c r="EF180" s="4"/>
      <c r="EG180" s="4"/>
      <c r="EH180" s="4"/>
      <c r="EI180" s="4"/>
      <c r="EJ180" s="4"/>
      <c r="EK180" s="4"/>
      <c r="EL180" s="4"/>
      <c r="EM180" s="4"/>
      <c r="EN180" s="4"/>
      <c r="EO180" s="4"/>
      <c r="EP180" s="4"/>
      <c r="EQ180" s="4"/>
      <c r="ER180" s="4"/>
      <c r="ES180" s="4"/>
      <c r="ET180" s="4"/>
      <c r="EU180" s="4"/>
      <c r="EV180" s="4"/>
      <c r="EW180" s="4"/>
      <c r="EX180" s="4"/>
      <c r="EY180" s="4"/>
      <c r="EZ180" s="4"/>
      <c r="FA180" s="4"/>
      <c r="FB180" s="4"/>
      <c r="FC180" s="4"/>
      <c r="FD180" s="4"/>
      <c r="FE180" s="4"/>
      <c r="FF180" s="4"/>
      <c r="FG180" s="4"/>
      <c r="FH180" s="4"/>
      <c r="FI180" s="4"/>
      <c r="FJ180" s="4"/>
      <c r="FK180" s="4"/>
      <c r="FL180" s="4"/>
      <c r="FM180" s="4"/>
      <c r="FN180" s="4"/>
      <c r="FO180" s="4"/>
      <c r="FP180" s="4"/>
      <c r="FQ180" s="4"/>
      <c r="FR180" s="4"/>
      <c r="FS180" s="4"/>
      <c r="FT180" s="4"/>
      <c r="FU180" s="4"/>
      <c r="FV180" s="4"/>
      <c r="FW180" s="4"/>
      <c r="FX180" s="4"/>
      <c r="FY180" s="4"/>
      <c r="FZ180" s="4"/>
      <c r="GA180" s="4"/>
      <c r="GB180" s="4"/>
      <c r="GC180" s="4"/>
      <c r="GD180" s="4"/>
      <c r="GE180" s="4"/>
      <c r="GF180" s="4"/>
      <c r="GG180" s="4"/>
      <c r="GH180" s="4"/>
      <c r="GI180" s="4"/>
      <c r="GJ180" s="4"/>
      <c r="GK180" s="4"/>
    </row>
    <row r="181" spans="1:193" x14ac:dyDescent="0.25">
      <c r="A181" s="11"/>
      <c r="B181" s="12" t="s">
        <v>15</v>
      </c>
      <c r="C181" s="17">
        <f>SUM(D181:J181)</f>
        <v>2700</v>
      </c>
      <c r="D181" s="31">
        <v>358</v>
      </c>
      <c r="E181" s="31">
        <v>322</v>
      </c>
      <c r="F181" s="31">
        <v>294</v>
      </c>
      <c r="G181" s="31">
        <v>352</v>
      </c>
      <c r="H181" s="31">
        <v>393</v>
      </c>
      <c r="I181" s="31">
        <v>497</v>
      </c>
      <c r="J181" s="32">
        <v>484</v>
      </c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/>
      <c r="BZ181" s="4"/>
      <c r="CA181" s="4"/>
      <c r="CB181" s="4"/>
      <c r="CC181" s="4"/>
      <c r="CD181" s="4"/>
      <c r="CE181" s="4"/>
      <c r="CF181" s="4"/>
      <c r="CG181" s="4"/>
      <c r="CH181" s="4"/>
      <c r="CI181" s="4"/>
      <c r="CJ181" s="4"/>
      <c r="CK181" s="4"/>
      <c r="CL181" s="4"/>
      <c r="CM181" s="4"/>
      <c r="CN181" s="4"/>
      <c r="CO181" s="4"/>
      <c r="CP181" s="4"/>
      <c r="CQ181" s="4"/>
      <c r="CR181" s="4"/>
      <c r="CS181" s="4"/>
      <c r="CT181" s="4"/>
      <c r="CU181" s="4"/>
      <c r="CV181" s="4"/>
      <c r="CW181" s="4"/>
      <c r="CX181" s="4"/>
      <c r="CY181" s="4"/>
      <c r="CZ181" s="4"/>
      <c r="DA181" s="4"/>
      <c r="DB181" s="4"/>
      <c r="DC181" s="4"/>
      <c r="DD181" s="4"/>
      <c r="DE181" s="4"/>
      <c r="DF181" s="4"/>
      <c r="DG181" s="4"/>
      <c r="DH181" s="4"/>
      <c r="DI181" s="4"/>
      <c r="DJ181" s="4"/>
      <c r="DK181" s="4"/>
      <c r="DL181" s="4"/>
      <c r="DM181" s="4"/>
      <c r="DN181" s="4"/>
      <c r="DO181" s="4"/>
      <c r="DP181" s="4"/>
      <c r="DQ181" s="4"/>
      <c r="DR181" s="4"/>
      <c r="DS181" s="4"/>
      <c r="DT181" s="4"/>
      <c r="DU181" s="4"/>
      <c r="DV181" s="4"/>
      <c r="DW181" s="4"/>
      <c r="DX181" s="4"/>
      <c r="DY181" s="4"/>
      <c r="DZ181" s="4"/>
      <c r="EA181" s="4"/>
      <c r="EB181" s="4"/>
      <c r="EC181" s="4"/>
      <c r="ED181" s="4"/>
      <c r="EE181" s="4"/>
      <c r="EF181" s="4"/>
      <c r="EG181" s="4"/>
      <c r="EH181" s="4"/>
      <c r="EI181" s="4"/>
      <c r="EJ181" s="4"/>
      <c r="EK181" s="4"/>
      <c r="EL181" s="4"/>
      <c r="EM181" s="4"/>
      <c r="EN181" s="4"/>
      <c r="EO181" s="4"/>
      <c r="EP181" s="4"/>
      <c r="EQ181" s="4"/>
      <c r="ER181" s="4"/>
      <c r="ES181" s="4"/>
      <c r="ET181" s="4"/>
      <c r="EU181" s="4"/>
      <c r="EV181" s="4"/>
      <c r="EW181" s="4"/>
      <c r="EX181" s="4"/>
      <c r="EY181" s="4"/>
      <c r="EZ181" s="4"/>
      <c r="FA181" s="4"/>
      <c r="FB181" s="4"/>
      <c r="FC181" s="4"/>
      <c r="FD181" s="4"/>
      <c r="FE181" s="4"/>
      <c r="FF181" s="4"/>
      <c r="FG181" s="4"/>
      <c r="FH181" s="4"/>
      <c r="FI181" s="4"/>
      <c r="FJ181" s="4"/>
      <c r="FK181" s="4"/>
      <c r="FL181" s="4"/>
      <c r="FM181" s="4"/>
      <c r="FN181" s="4"/>
      <c r="FO181" s="4"/>
      <c r="FP181" s="4"/>
      <c r="FQ181" s="4"/>
      <c r="FR181" s="4"/>
      <c r="FS181" s="4"/>
      <c r="FT181" s="4"/>
      <c r="FU181" s="4"/>
      <c r="FV181" s="4"/>
      <c r="FW181" s="4"/>
      <c r="FX181" s="4"/>
      <c r="FY181" s="4"/>
      <c r="FZ181" s="4"/>
      <c r="GA181" s="4"/>
      <c r="GB181" s="4"/>
      <c r="GC181" s="4"/>
      <c r="GD181" s="4"/>
      <c r="GE181" s="4"/>
      <c r="GF181" s="4"/>
      <c r="GG181" s="4"/>
      <c r="GH181" s="4"/>
      <c r="GI181" s="4"/>
      <c r="GJ181" s="4"/>
      <c r="GK181" s="4"/>
    </row>
    <row r="182" spans="1:193" x14ac:dyDescent="0.2">
      <c r="A182" s="11"/>
      <c r="B182" s="12"/>
      <c r="C182" s="33" t="s">
        <v>4</v>
      </c>
      <c r="D182" s="34">
        <f t="shared" ref="D182:J182" si="86">ROUND(D180/D181,5)</f>
        <v>1.1169999999999999E-2</v>
      </c>
      <c r="E182" s="34">
        <f t="shared" si="86"/>
        <v>3.1060000000000001E-2</v>
      </c>
      <c r="F182" s="34">
        <f t="shared" si="86"/>
        <v>4.4220000000000002E-2</v>
      </c>
      <c r="G182" s="34">
        <f t="shared" si="86"/>
        <v>6.8180000000000004E-2</v>
      </c>
      <c r="H182" s="34">
        <f t="shared" si="86"/>
        <v>4.326E-2</v>
      </c>
      <c r="I182" s="34">
        <f t="shared" si="86"/>
        <v>1.0059999999999999E-2</v>
      </c>
      <c r="J182" s="35">
        <f t="shared" si="86"/>
        <v>0</v>
      </c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4"/>
      <c r="CD182" s="4"/>
      <c r="CE182" s="4"/>
      <c r="CF182" s="4"/>
      <c r="CG182" s="4"/>
      <c r="CH182" s="4"/>
      <c r="CI182" s="4"/>
      <c r="CJ182" s="4"/>
      <c r="CK182" s="4"/>
      <c r="CL182" s="4"/>
      <c r="CM182" s="4"/>
      <c r="CN182" s="4"/>
      <c r="CO182" s="4"/>
      <c r="CP182" s="4"/>
      <c r="CQ182" s="4"/>
      <c r="CR182" s="4"/>
      <c r="CS182" s="4"/>
      <c r="CT182" s="4"/>
      <c r="CU182" s="4"/>
      <c r="CV182" s="4"/>
      <c r="CW182" s="4"/>
      <c r="CX182" s="4"/>
      <c r="CY182" s="4"/>
      <c r="CZ182" s="4"/>
      <c r="DA182" s="4"/>
      <c r="DB182" s="4"/>
      <c r="DC182" s="4"/>
      <c r="DD182" s="4"/>
      <c r="DE182" s="4"/>
      <c r="DF182" s="4"/>
      <c r="DG182" s="4"/>
      <c r="DH182" s="4"/>
      <c r="DI182" s="4"/>
      <c r="DJ182" s="4"/>
      <c r="DK182" s="4"/>
      <c r="DL182" s="4"/>
      <c r="DM182" s="4"/>
      <c r="DN182" s="4"/>
      <c r="DO182" s="4"/>
      <c r="DP182" s="4"/>
      <c r="DQ182" s="4"/>
      <c r="DR182" s="4"/>
      <c r="DS182" s="4"/>
      <c r="DT182" s="4"/>
      <c r="DU182" s="4"/>
      <c r="DV182" s="4"/>
      <c r="DW182" s="4"/>
      <c r="DX182" s="4"/>
      <c r="DY182" s="4"/>
      <c r="DZ182" s="4"/>
      <c r="EA182" s="4"/>
      <c r="EB182" s="4"/>
      <c r="EC182" s="4"/>
      <c r="ED182" s="4"/>
      <c r="EE182" s="4"/>
      <c r="EF182" s="4"/>
      <c r="EG182" s="4"/>
      <c r="EH182" s="4"/>
      <c r="EI182" s="4"/>
      <c r="EJ182" s="4"/>
      <c r="EK182" s="4"/>
      <c r="EL182" s="4"/>
      <c r="EM182" s="4"/>
      <c r="EN182" s="4"/>
      <c r="EO182" s="4"/>
      <c r="EP182" s="4"/>
      <c r="EQ182" s="4"/>
      <c r="ER182" s="4"/>
      <c r="ES182" s="4"/>
      <c r="ET182" s="4"/>
      <c r="EU182" s="4"/>
      <c r="EV182" s="4"/>
      <c r="EW182" s="4"/>
      <c r="EX182" s="4"/>
      <c r="EY182" s="4"/>
      <c r="EZ182" s="4"/>
      <c r="FA182" s="4"/>
      <c r="FB182" s="4"/>
      <c r="FC182" s="4"/>
      <c r="FD182" s="4"/>
      <c r="FE182" s="4"/>
      <c r="FF182" s="4"/>
      <c r="FG182" s="4"/>
      <c r="FH182" s="4"/>
      <c r="FI182" s="4"/>
      <c r="FJ182" s="4"/>
      <c r="FK182" s="4"/>
      <c r="FL182" s="4"/>
      <c r="FM182" s="4"/>
      <c r="FN182" s="4"/>
      <c r="FO182" s="4"/>
      <c r="FP182" s="4"/>
      <c r="FQ182" s="4"/>
      <c r="FR182" s="4"/>
      <c r="FS182" s="4"/>
      <c r="FT182" s="4"/>
      <c r="FU182" s="4"/>
      <c r="FV182" s="4"/>
      <c r="FW182" s="4"/>
      <c r="FX182" s="4"/>
      <c r="FY182" s="4"/>
      <c r="FZ182" s="4"/>
      <c r="GA182" s="4"/>
      <c r="GB182" s="4"/>
      <c r="GC182" s="4"/>
      <c r="GD182" s="4"/>
      <c r="GE182" s="4"/>
      <c r="GF182" s="4"/>
      <c r="GG182" s="4"/>
      <c r="GH182" s="4"/>
      <c r="GI182" s="4"/>
      <c r="GJ182" s="4"/>
      <c r="GK182" s="4"/>
    </row>
    <row r="183" spans="1:193" x14ac:dyDescent="0.2">
      <c r="A183" s="63"/>
      <c r="B183" s="37" t="s">
        <v>16</v>
      </c>
      <c r="C183" s="38">
        <f>SUM(D183+E183+F183+G183+H183+I183+J183)</f>
        <v>1.03975</v>
      </c>
      <c r="D183" s="40">
        <f t="shared" ref="D183:J183" si="87">ROUND(D182*5,5)</f>
        <v>5.5849999999999997E-2</v>
      </c>
      <c r="E183" s="40">
        <f t="shared" si="87"/>
        <v>0.15529999999999999</v>
      </c>
      <c r="F183" s="40">
        <f t="shared" si="87"/>
        <v>0.22109999999999999</v>
      </c>
      <c r="G183" s="40">
        <f t="shared" si="87"/>
        <v>0.34089999999999998</v>
      </c>
      <c r="H183" s="40">
        <f t="shared" si="87"/>
        <v>0.21629999999999999</v>
      </c>
      <c r="I183" s="40">
        <f t="shared" si="87"/>
        <v>5.0299999999999997E-2</v>
      </c>
      <c r="J183" s="41">
        <f t="shared" si="87"/>
        <v>0</v>
      </c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  <c r="CA183" s="4"/>
      <c r="CB183" s="4"/>
      <c r="CC183" s="4"/>
      <c r="CD183" s="4"/>
      <c r="CE183" s="4"/>
      <c r="CF183" s="4"/>
      <c r="CG183" s="4"/>
      <c r="CH183" s="4"/>
      <c r="CI183" s="4"/>
      <c r="CJ183" s="4"/>
      <c r="CK183" s="4"/>
      <c r="CL183" s="4"/>
      <c r="CM183" s="4"/>
      <c r="CN183" s="4"/>
      <c r="CO183" s="4"/>
      <c r="CP183" s="4"/>
      <c r="CQ183" s="4"/>
      <c r="CR183" s="4"/>
      <c r="CS183" s="4"/>
      <c r="CT183" s="4"/>
      <c r="CU183" s="4"/>
      <c r="CV183" s="4"/>
      <c r="CW183" s="4"/>
      <c r="CX183" s="4"/>
      <c r="CY183" s="4"/>
      <c r="CZ183" s="4"/>
      <c r="DA183" s="4"/>
      <c r="DB183" s="4"/>
      <c r="DC183" s="4"/>
      <c r="DD183" s="4"/>
      <c r="DE183" s="4"/>
      <c r="DF183" s="4"/>
      <c r="DG183" s="4"/>
      <c r="DH183" s="4"/>
      <c r="DI183" s="4"/>
      <c r="DJ183" s="4"/>
      <c r="DK183" s="4"/>
      <c r="DL183" s="4"/>
      <c r="DM183" s="4"/>
      <c r="DN183" s="4"/>
      <c r="DO183" s="4"/>
      <c r="DP183" s="4"/>
      <c r="DQ183" s="4"/>
      <c r="DR183" s="4"/>
      <c r="DS183" s="4"/>
      <c r="DT183" s="4"/>
      <c r="DU183" s="4"/>
      <c r="DV183" s="4"/>
      <c r="DW183" s="4"/>
      <c r="DX183" s="4"/>
      <c r="DY183" s="4"/>
      <c r="DZ183" s="4"/>
      <c r="EA183" s="4"/>
      <c r="EB183" s="4"/>
      <c r="EC183" s="4"/>
      <c r="ED183" s="4"/>
      <c r="EE183" s="4"/>
      <c r="EF183" s="4"/>
      <c r="EG183" s="4"/>
      <c r="EH183" s="4"/>
      <c r="EI183" s="4"/>
      <c r="EJ183" s="4"/>
      <c r="EK183" s="4"/>
      <c r="EL183" s="4"/>
      <c r="EM183" s="4"/>
      <c r="EN183" s="4"/>
      <c r="EO183" s="4"/>
      <c r="EP183" s="4"/>
      <c r="EQ183" s="4"/>
      <c r="ER183" s="4"/>
      <c r="ES183" s="4"/>
      <c r="ET183" s="4"/>
      <c r="EU183" s="4"/>
      <c r="EV183" s="4"/>
      <c r="EW183" s="4"/>
      <c r="EX183" s="4"/>
      <c r="EY183" s="4"/>
      <c r="EZ183" s="4"/>
      <c r="FA183" s="4"/>
      <c r="FB183" s="4"/>
      <c r="FC183" s="4"/>
      <c r="FD183" s="4"/>
      <c r="FE183" s="4"/>
      <c r="FF183" s="4"/>
      <c r="FG183" s="4"/>
      <c r="FH183" s="4"/>
      <c r="FI183" s="4"/>
      <c r="FJ183" s="4"/>
      <c r="FK183" s="4"/>
      <c r="FL183" s="4"/>
      <c r="FM183" s="4"/>
      <c r="FN183" s="4"/>
      <c r="FO183" s="4"/>
      <c r="FP183" s="4"/>
      <c r="FQ183" s="4"/>
      <c r="FR183" s="4"/>
      <c r="FS183" s="4"/>
      <c r="FT183" s="4"/>
      <c r="FU183" s="4"/>
      <c r="FV183" s="4"/>
      <c r="FW183" s="4"/>
      <c r="FX183" s="4"/>
      <c r="FY183" s="4"/>
      <c r="FZ183" s="4"/>
      <c r="GA183" s="4"/>
      <c r="GB183" s="4"/>
      <c r="GC183" s="4"/>
      <c r="GD183" s="4"/>
      <c r="GE183" s="4"/>
      <c r="GF183" s="4"/>
      <c r="GG183" s="4"/>
      <c r="GH183" s="4"/>
      <c r="GI183" s="4"/>
      <c r="GJ183" s="4"/>
      <c r="GK183" s="4"/>
    </row>
    <row r="184" spans="1:193" x14ac:dyDescent="0.2">
      <c r="A184" s="26" t="s">
        <v>62</v>
      </c>
      <c r="B184" s="27" t="s">
        <v>14</v>
      </c>
      <c r="C184" s="13">
        <f>D184+E184+F184+G184+H184+I184+J184</f>
        <v>31</v>
      </c>
      <c r="D184" s="65">
        <v>2</v>
      </c>
      <c r="E184" s="65">
        <v>3</v>
      </c>
      <c r="F184" s="65">
        <v>8</v>
      </c>
      <c r="G184" s="65">
        <v>9</v>
      </c>
      <c r="H184" s="65">
        <v>9</v>
      </c>
      <c r="I184" s="64">
        <v>0</v>
      </c>
      <c r="J184" s="66">
        <v>0</v>
      </c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  <c r="BW184" s="4"/>
      <c r="BX184" s="4"/>
      <c r="BY184" s="4"/>
      <c r="BZ184" s="4"/>
      <c r="CA184" s="4"/>
      <c r="CB184" s="4"/>
      <c r="CC184" s="4"/>
      <c r="CD184" s="4"/>
      <c r="CE184" s="4"/>
      <c r="CF184" s="4"/>
      <c r="CG184" s="4"/>
      <c r="CH184" s="4"/>
      <c r="CI184" s="4"/>
      <c r="CJ184" s="4"/>
      <c r="CK184" s="4"/>
      <c r="CL184" s="4"/>
      <c r="CM184" s="4"/>
      <c r="CN184" s="4"/>
      <c r="CO184" s="4"/>
      <c r="CP184" s="4"/>
      <c r="CQ184" s="4"/>
      <c r="CR184" s="4"/>
      <c r="CS184" s="4"/>
      <c r="CT184" s="4"/>
      <c r="CU184" s="4"/>
      <c r="CV184" s="4"/>
      <c r="CW184" s="4"/>
      <c r="CX184" s="4"/>
      <c r="CY184" s="4"/>
      <c r="CZ184" s="4"/>
      <c r="DA184" s="4"/>
      <c r="DB184" s="4"/>
      <c r="DC184" s="4"/>
      <c r="DD184" s="4"/>
      <c r="DE184" s="4"/>
      <c r="DF184" s="4"/>
      <c r="DG184" s="4"/>
      <c r="DH184" s="4"/>
      <c r="DI184" s="4"/>
      <c r="DJ184" s="4"/>
      <c r="DK184" s="4"/>
      <c r="DL184" s="4"/>
      <c r="DM184" s="4"/>
      <c r="DN184" s="4"/>
      <c r="DO184" s="4"/>
      <c r="DP184" s="4"/>
      <c r="DQ184" s="4"/>
      <c r="DR184" s="4"/>
      <c r="DS184" s="4"/>
      <c r="DT184" s="4"/>
      <c r="DU184" s="4"/>
      <c r="DV184" s="4"/>
      <c r="DW184" s="4"/>
      <c r="DX184" s="4"/>
      <c r="DY184" s="4"/>
      <c r="DZ184" s="4"/>
      <c r="EA184" s="4"/>
      <c r="EB184" s="4"/>
      <c r="EC184" s="4"/>
      <c r="ED184" s="4"/>
      <c r="EE184" s="4"/>
      <c r="EF184" s="4"/>
      <c r="EG184" s="4"/>
      <c r="EH184" s="4"/>
      <c r="EI184" s="4"/>
      <c r="EJ184" s="4"/>
      <c r="EK184" s="4"/>
      <c r="EL184" s="4"/>
      <c r="EM184" s="4"/>
      <c r="EN184" s="4"/>
      <c r="EO184" s="4"/>
      <c r="EP184" s="4"/>
      <c r="EQ184" s="4"/>
      <c r="ER184" s="4"/>
      <c r="ES184" s="4"/>
      <c r="ET184" s="4"/>
      <c r="EU184" s="4"/>
      <c r="EV184" s="4"/>
      <c r="EW184" s="4"/>
      <c r="EX184" s="4"/>
      <c r="EY184" s="4"/>
      <c r="EZ184" s="4"/>
      <c r="FA184" s="4"/>
      <c r="FB184" s="4"/>
      <c r="FC184" s="4"/>
      <c r="FD184" s="4"/>
      <c r="FE184" s="4"/>
      <c r="FF184" s="4"/>
      <c r="FG184" s="4"/>
      <c r="FH184" s="4"/>
      <c r="FI184" s="4"/>
      <c r="FJ184" s="4"/>
      <c r="FK184" s="4"/>
      <c r="FL184" s="4"/>
      <c r="FM184" s="4"/>
      <c r="FN184" s="4"/>
      <c r="FO184" s="4"/>
      <c r="FP184" s="4"/>
      <c r="FQ184" s="4"/>
      <c r="FR184" s="4"/>
      <c r="FS184" s="4"/>
      <c r="FT184" s="4"/>
      <c r="FU184" s="4"/>
      <c r="FV184" s="4"/>
      <c r="FW184" s="4"/>
      <c r="FX184" s="4"/>
      <c r="FY184" s="4"/>
      <c r="FZ184" s="4"/>
      <c r="GA184" s="4"/>
      <c r="GB184" s="4"/>
      <c r="GC184" s="4"/>
      <c r="GD184" s="4"/>
      <c r="GE184" s="4"/>
      <c r="GF184" s="4"/>
      <c r="GG184" s="4"/>
      <c r="GH184" s="4"/>
      <c r="GI184" s="4"/>
      <c r="GJ184" s="4"/>
      <c r="GK184" s="4"/>
    </row>
    <row r="185" spans="1:193" x14ac:dyDescent="0.25">
      <c r="A185" s="11"/>
      <c r="B185" s="12" t="s">
        <v>15</v>
      </c>
      <c r="C185" s="17">
        <f>SUM(D185:J185)</f>
        <v>1225</v>
      </c>
      <c r="D185" s="31">
        <v>163</v>
      </c>
      <c r="E185" s="31">
        <v>172</v>
      </c>
      <c r="F185" s="31">
        <v>149</v>
      </c>
      <c r="G185" s="31">
        <v>137</v>
      </c>
      <c r="H185" s="31">
        <v>189</v>
      </c>
      <c r="I185" s="31">
        <v>219</v>
      </c>
      <c r="J185" s="32">
        <v>196</v>
      </c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  <c r="BW185" s="4"/>
      <c r="BX185" s="4"/>
      <c r="BY185" s="4"/>
      <c r="BZ185" s="4"/>
      <c r="CA185" s="4"/>
      <c r="CB185" s="4"/>
      <c r="CC185" s="4"/>
      <c r="CD185" s="4"/>
      <c r="CE185" s="4"/>
      <c r="CF185" s="4"/>
      <c r="CG185" s="4"/>
      <c r="CH185" s="4"/>
      <c r="CI185" s="4"/>
      <c r="CJ185" s="4"/>
      <c r="CK185" s="4"/>
      <c r="CL185" s="4"/>
      <c r="CM185" s="4"/>
      <c r="CN185" s="4"/>
      <c r="CO185" s="4"/>
      <c r="CP185" s="4"/>
      <c r="CQ185" s="4"/>
      <c r="CR185" s="4"/>
      <c r="CS185" s="4"/>
      <c r="CT185" s="4"/>
      <c r="CU185" s="4"/>
      <c r="CV185" s="4"/>
      <c r="CW185" s="4"/>
      <c r="CX185" s="4"/>
      <c r="CY185" s="4"/>
      <c r="CZ185" s="4"/>
      <c r="DA185" s="4"/>
      <c r="DB185" s="4"/>
      <c r="DC185" s="4"/>
      <c r="DD185" s="4"/>
      <c r="DE185" s="4"/>
      <c r="DF185" s="4"/>
      <c r="DG185" s="4"/>
      <c r="DH185" s="4"/>
      <c r="DI185" s="4"/>
      <c r="DJ185" s="4"/>
      <c r="DK185" s="4"/>
      <c r="DL185" s="4"/>
      <c r="DM185" s="4"/>
      <c r="DN185" s="4"/>
      <c r="DO185" s="4"/>
      <c r="DP185" s="4"/>
      <c r="DQ185" s="4"/>
      <c r="DR185" s="4"/>
      <c r="DS185" s="4"/>
      <c r="DT185" s="4"/>
      <c r="DU185" s="4"/>
      <c r="DV185" s="4"/>
      <c r="DW185" s="4"/>
      <c r="DX185" s="4"/>
      <c r="DY185" s="4"/>
      <c r="DZ185" s="4"/>
      <c r="EA185" s="4"/>
      <c r="EB185" s="4"/>
      <c r="EC185" s="4"/>
      <c r="ED185" s="4"/>
      <c r="EE185" s="4"/>
      <c r="EF185" s="4"/>
      <c r="EG185" s="4"/>
      <c r="EH185" s="4"/>
      <c r="EI185" s="4"/>
      <c r="EJ185" s="4"/>
      <c r="EK185" s="4"/>
      <c r="EL185" s="4"/>
      <c r="EM185" s="4"/>
      <c r="EN185" s="4"/>
      <c r="EO185" s="4"/>
      <c r="EP185" s="4"/>
      <c r="EQ185" s="4"/>
      <c r="ER185" s="4"/>
      <c r="ES185" s="4"/>
      <c r="ET185" s="4"/>
      <c r="EU185" s="4"/>
      <c r="EV185" s="4"/>
      <c r="EW185" s="4"/>
      <c r="EX185" s="4"/>
      <c r="EY185" s="4"/>
      <c r="EZ185" s="4"/>
      <c r="FA185" s="4"/>
      <c r="FB185" s="4"/>
      <c r="FC185" s="4"/>
      <c r="FD185" s="4"/>
      <c r="FE185" s="4"/>
      <c r="FF185" s="4"/>
      <c r="FG185" s="4"/>
      <c r="FH185" s="4"/>
      <c r="FI185" s="4"/>
      <c r="FJ185" s="4"/>
      <c r="FK185" s="4"/>
      <c r="FL185" s="4"/>
      <c r="FM185" s="4"/>
      <c r="FN185" s="4"/>
      <c r="FO185" s="4"/>
      <c r="FP185" s="4"/>
      <c r="FQ185" s="4"/>
      <c r="FR185" s="4"/>
      <c r="FS185" s="4"/>
      <c r="FT185" s="4"/>
      <c r="FU185" s="4"/>
      <c r="FV185" s="4"/>
      <c r="FW185" s="4"/>
      <c r="FX185" s="4"/>
      <c r="FY185" s="4"/>
      <c r="FZ185" s="4"/>
      <c r="GA185" s="4"/>
      <c r="GB185" s="4"/>
      <c r="GC185" s="4"/>
      <c r="GD185" s="4"/>
      <c r="GE185" s="4"/>
      <c r="GF185" s="4"/>
      <c r="GG185" s="4"/>
      <c r="GH185" s="4"/>
      <c r="GI185" s="4"/>
      <c r="GJ185" s="4"/>
      <c r="GK185" s="4"/>
    </row>
    <row r="186" spans="1:193" x14ac:dyDescent="0.25">
      <c r="A186" s="73"/>
      <c r="B186" s="12"/>
      <c r="C186" s="33"/>
      <c r="D186" s="34">
        <f t="shared" ref="D186:J186" si="88">ROUND(D184/D185,5)</f>
        <v>1.227E-2</v>
      </c>
      <c r="E186" s="34">
        <f t="shared" si="88"/>
        <v>1.7440000000000001E-2</v>
      </c>
      <c r="F186" s="34">
        <f t="shared" si="88"/>
        <v>5.3690000000000002E-2</v>
      </c>
      <c r="G186" s="34">
        <f t="shared" si="88"/>
        <v>6.5689999999999998E-2</v>
      </c>
      <c r="H186" s="34">
        <f t="shared" si="88"/>
        <v>4.7620000000000003E-2</v>
      </c>
      <c r="I186" s="34">
        <f t="shared" si="88"/>
        <v>0</v>
      </c>
      <c r="J186" s="35">
        <f t="shared" si="88"/>
        <v>0</v>
      </c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/>
      <c r="BY186" s="4"/>
      <c r="BZ186" s="4"/>
      <c r="CA186" s="4"/>
      <c r="CB186" s="4"/>
      <c r="CC186" s="4"/>
      <c r="CD186" s="4"/>
      <c r="CE186" s="4"/>
      <c r="CF186" s="4"/>
      <c r="CG186" s="4"/>
      <c r="CH186" s="4"/>
      <c r="CI186" s="4"/>
      <c r="CJ186" s="4"/>
      <c r="CK186" s="4"/>
      <c r="CL186" s="4"/>
      <c r="CM186" s="4"/>
      <c r="CN186" s="4"/>
      <c r="CO186" s="4"/>
      <c r="CP186" s="4"/>
      <c r="CQ186" s="4"/>
      <c r="CR186" s="4"/>
      <c r="CS186" s="4"/>
      <c r="CT186" s="4"/>
      <c r="CU186" s="4"/>
      <c r="CV186" s="4"/>
      <c r="CW186" s="4"/>
      <c r="CX186" s="4"/>
      <c r="CY186" s="4"/>
      <c r="CZ186" s="4"/>
      <c r="DA186" s="4"/>
      <c r="DB186" s="4"/>
      <c r="DC186" s="4"/>
      <c r="DD186" s="4"/>
      <c r="DE186" s="4"/>
      <c r="DF186" s="4"/>
      <c r="DG186" s="4"/>
      <c r="DH186" s="4"/>
      <c r="DI186" s="4"/>
      <c r="DJ186" s="4"/>
      <c r="DK186" s="4"/>
      <c r="DL186" s="4"/>
      <c r="DM186" s="4"/>
      <c r="DN186" s="4"/>
      <c r="DO186" s="4"/>
      <c r="DP186" s="4"/>
      <c r="DQ186" s="4"/>
      <c r="DR186" s="4"/>
      <c r="DS186" s="4"/>
      <c r="DT186" s="4"/>
      <c r="DU186" s="4"/>
      <c r="DV186" s="4"/>
      <c r="DW186" s="4"/>
      <c r="DX186" s="4"/>
      <c r="DY186" s="4"/>
      <c r="DZ186" s="4"/>
      <c r="EA186" s="4"/>
      <c r="EB186" s="4"/>
      <c r="EC186" s="4"/>
      <c r="ED186" s="4"/>
      <c r="EE186" s="4"/>
      <c r="EF186" s="4"/>
      <c r="EG186" s="4"/>
      <c r="EH186" s="4"/>
      <c r="EI186" s="4"/>
      <c r="EJ186" s="4"/>
      <c r="EK186" s="4"/>
      <c r="EL186" s="4"/>
      <c r="EM186" s="4"/>
      <c r="EN186" s="4"/>
      <c r="EO186" s="4"/>
      <c r="EP186" s="4"/>
      <c r="EQ186" s="4"/>
      <c r="ER186" s="4"/>
      <c r="ES186" s="4"/>
      <c r="ET186" s="4"/>
      <c r="EU186" s="4"/>
      <c r="EV186" s="4"/>
      <c r="EW186" s="4"/>
      <c r="EX186" s="4"/>
      <c r="EY186" s="4"/>
      <c r="EZ186" s="4"/>
      <c r="FA186" s="4"/>
      <c r="FB186" s="4"/>
      <c r="FC186" s="4"/>
      <c r="FD186" s="4"/>
      <c r="FE186" s="4"/>
      <c r="FF186" s="4"/>
      <c r="FG186" s="4"/>
      <c r="FH186" s="4"/>
      <c r="FI186" s="4"/>
      <c r="FJ186" s="4"/>
      <c r="FK186" s="4"/>
      <c r="FL186" s="4"/>
      <c r="FM186" s="4"/>
      <c r="FN186" s="4"/>
      <c r="FO186" s="4"/>
      <c r="FP186" s="4"/>
      <c r="FQ186" s="4"/>
      <c r="FR186" s="4"/>
      <c r="FS186" s="4"/>
      <c r="FT186" s="4"/>
      <c r="FU186" s="4"/>
      <c r="FV186" s="4"/>
      <c r="FW186" s="4"/>
      <c r="FX186" s="4"/>
      <c r="FY186" s="4"/>
      <c r="FZ186" s="4"/>
      <c r="GA186" s="4"/>
      <c r="GB186" s="4"/>
      <c r="GC186" s="4"/>
      <c r="GD186" s="4"/>
      <c r="GE186" s="4"/>
      <c r="GF186" s="4"/>
      <c r="GG186" s="4"/>
      <c r="GH186" s="4"/>
      <c r="GI186" s="4"/>
      <c r="GJ186" s="4"/>
      <c r="GK186" s="4"/>
    </row>
    <row r="187" spans="1:193" x14ac:dyDescent="0.25">
      <c r="A187" s="73"/>
      <c r="B187" s="22" t="s">
        <v>16</v>
      </c>
      <c r="C187" s="23">
        <f>SUM(D187+E187+F187+G187+H187+I187+J187)</f>
        <v>0.98355000000000004</v>
      </c>
      <c r="D187" s="74">
        <f t="shared" ref="D187:J187" si="89">ROUND(D186*5,5)</f>
        <v>6.1350000000000002E-2</v>
      </c>
      <c r="E187" s="40">
        <f t="shared" si="89"/>
        <v>8.72E-2</v>
      </c>
      <c r="F187" s="40">
        <f t="shared" si="89"/>
        <v>0.26845000000000002</v>
      </c>
      <c r="G187" s="40">
        <f t="shared" si="89"/>
        <v>0.32845000000000002</v>
      </c>
      <c r="H187" s="40">
        <f t="shared" si="89"/>
        <v>0.23810000000000001</v>
      </c>
      <c r="I187" s="40">
        <f t="shared" si="89"/>
        <v>0</v>
      </c>
      <c r="J187" s="41">
        <f t="shared" si="89"/>
        <v>0</v>
      </c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  <c r="BZ187" s="4"/>
      <c r="CA187" s="4"/>
      <c r="CB187" s="4"/>
      <c r="CC187" s="4"/>
      <c r="CD187" s="4"/>
      <c r="CE187" s="4"/>
      <c r="CF187" s="4"/>
      <c r="CG187" s="4"/>
      <c r="CH187" s="4"/>
      <c r="CI187" s="4"/>
      <c r="CJ187" s="4"/>
      <c r="CK187" s="4"/>
      <c r="CL187" s="4"/>
      <c r="CM187" s="4"/>
      <c r="CN187" s="4"/>
      <c r="CO187" s="4"/>
      <c r="CP187" s="4"/>
      <c r="CQ187" s="4"/>
      <c r="CR187" s="4"/>
      <c r="CS187" s="4"/>
      <c r="CT187" s="4"/>
      <c r="CU187" s="4"/>
      <c r="CV187" s="4"/>
      <c r="CW187" s="4"/>
      <c r="CX187" s="4"/>
      <c r="CY187" s="4"/>
      <c r="CZ187" s="4"/>
      <c r="DA187" s="4"/>
      <c r="DB187" s="4"/>
      <c r="DC187" s="4"/>
      <c r="DD187" s="4"/>
      <c r="DE187" s="4"/>
      <c r="DF187" s="4"/>
      <c r="DG187" s="4"/>
      <c r="DH187" s="4"/>
      <c r="DI187" s="4"/>
      <c r="DJ187" s="4"/>
      <c r="DK187" s="4"/>
      <c r="DL187" s="4"/>
      <c r="DM187" s="4"/>
      <c r="DN187" s="4"/>
      <c r="DO187" s="4"/>
      <c r="DP187" s="4"/>
      <c r="DQ187" s="4"/>
      <c r="DR187" s="4"/>
      <c r="DS187" s="4"/>
      <c r="DT187" s="4"/>
      <c r="DU187" s="4"/>
      <c r="DV187" s="4"/>
      <c r="DW187" s="4"/>
      <c r="DX187" s="4"/>
      <c r="DY187" s="4"/>
      <c r="DZ187" s="4"/>
      <c r="EA187" s="4"/>
      <c r="EB187" s="4"/>
      <c r="EC187" s="4"/>
      <c r="ED187" s="4"/>
      <c r="EE187" s="4"/>
      <c r="EF187" s="4"/>
      <c r="EG187" s="4"/>
      <c r="EH187" s="4"/>
      <c r="EI187" s="4"/>
      <c r="EJ187" s="4"/>
      <c r="EK187" s="4"/>
      <c r="EL187" s="4"/>
      <c r="EM187" s="4"/>
      <c r="EN187" s="4"/>
      <c r="EO187" s="4"/>
      <c r="EP187" s="4"/>
      <c r="EQ187" s="4"/>
      <c r="ER187" s="4"/>
      <c r="ES187" s="4"/>
      <c r="ET187" s="4"/>
      <c r="EU187" s="4"/>
      <c r="EV187" s="4"/>
      <c r="EW187" s="4"/>
      <c r="EX187" s="4"/>
      <c r="EY187" s="4"/>
      <c r="EZ187" s="4"/>
      <c r="FA187" s="4"/>
      <c r="FB187" s="4"/>
      <c r="FC187" s="4"/>
      <c r="FD187" s="4"/>
      <c r="FE187" s="4"/>
      <c r="FF187" s="4"/>
      <c r="FG187" s="4"/>
      <c r="FH187" s="4"/>
      <c r="FI187" s="4"/>
      <c r="FJ187" s="4"/>
      <c r="FK187" s="4"/>
      <c r="FL187" s="4"/>
      <c r="FM187" s="4"/>
      <c r="FN187" s="4"/>
      <c r="FO187" s="4"/>
      <c r="FP187" s="4"/>
      <c r="FQ187" s="4"/>
      <c r="FR187" s="4"/>
      <c r="FS187" s="4"/>
      <c r="FT187" s="4"/>
      <c r="FU187" s="4"/>
      <c r="FV187" s="4"/>
      <c r="FW187" s="4"/>
      <c r="FX187" s="4"/>
      <c r="FY187" s="4"/>
      <c r="FZ187" s="4"/>
      <c r="GA187" s="4"/>
      <c r="GB187" s="4"/>
      <c r="GC187" s="4"/>
      <c r="GD187" s="4"/>
      <c r="GE187" s="4"/>
      <c r="GF187" s="4"/>
      <c r="GG187" s="4"/>
      <c r="GH187" s="4"/>
      <c r="GI187" s="4"/>
      <c r="GJ187" s="4"/>
      <c r="GK187" s="4"/>
    </row>
    <row r="188" spans="1:193" x14ac:dyDescent="0.2">
      <c r="A188" s="26" t="s">
        <v>63</v>
      </c>
      <c r="B188" s="27" t="s">
        <v>14</v>
      </c>
      <c r="C188" s="13">
        <f>D188+E188+F188+G188+H188+I188+J188</f>
        <v>140</v>
      </c>
      <c r="D188" s="65">
        <v>3</v>
      </c>
      <c r="E188" s="65">
        <v>24</v>
      </c>
      <c r="F188" s="65">
        <v>31</v>
      </c>
      <c r="G188" s="65">
        <v>46</v>
      </c>
      <c r="H188" s="65">
        <v>29</v>
      </c>
      <c r="I188" s="65">
        <v>7</v>
      </c>
      <c r="J188" s="66">
        <v>0</v>
      </c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  <c r="CD188" s="4"/>
      <c r="CE188" s="4"/>
      <c r="CF188" s="4"/>
      <c r="CG188" s="4"/>
      <c r="CH188" s="4"/>
      <c r="CI188" s="4"/>
      <c r="CJ188" s="4"/>
      <c r="CK188" s="4"/>
      <c r="CL188" s="4"/>
      <c r="CM188" s="4"/>
      <c r="CN188" s="4"/>
      <c r="CO188" s="4"/>
      <c r="CP188" s="4"/>
      <c r="CQ188" s="4"/>
      <c r="CR188" s="4"/>
      <c r="CS188" s="4"/>
      <c r="CT188" s="4"/>
      <c r="CU188" s="4"/>
      <c r="CV188" s="4"/>
      <c r="CW188" s="4"/>
      <c r="CX188" s="4"/>
      <c r="CY188" s="4"/>
      <c r="CZ188" s="4"/>
      <c r="DA188" s="4"/>
      <c r="DB188" s="4"/>
      <c r="DC188" s="4"/>
      <c r="DD188" s="4"/>
      <c r="DE188" s="4"/>
      <c r="DF188" s="4"/>
      <c r="DG188" s="4"/>
      <c r="DH188" s="4"/>
      <c r="DI188" s="4"/>
      <c r="DJ188" s="4"/>
      <c r="DK188" s="4"/>
      <c r="DL188" s="4"/>
      <c r="DM188" s="4"/>
      <c r="DN188" s="4"/>
      <c r="DO188" s="4"/>
      <c r="DP188" s="4"/>
      <c r="DQ188" s="4"/>
      <c r="DR188" s="4"/>
      <c r="DS188" s="4"/>
      <c r="DT188" s="4"/>
      <c r="DU188" s="4"/>
      <c r="DV188" s="4"/>
      <c r="DW188" s="4"/>
      <c r="DX188" s="4"/>
      <c r="DY188" s="4"/>
      <c r="DZ188" s="4"/>
      <c r="EA188" s="4"/>
      <c r="EB188" s="4"/>
      <c r="EC188" s="4"/>
      <c r="ED188" s="4"/>
      <c r="EE188" s="4"/>
      <c r="EF188" s="4"/>
      <c r="EG188" s="4"/>
      <c r="EH188" s="4"/>
      <c r="EI188" s="4"/>
      <c r="EJ188" s="4"/>
      <c r="EK188" s="4"/>
      <c r="EL188" s="4"/>
      <c r="EM188" s="4"/>
      <c r="EN188" s="4"/>
      <c r="EO188" s="4"/>
      <c r="EP188" s="4"/>
      <c r="EQ188" s="4"/>
      <c r="ER188" s="4"/>
      <c r="ES188" s="4"/>
      <c r="ET188" s="4"/>
      <c r="EU188" s="4"/>
      <c r="EV188" s="4"/>
      <c r="EW188" s="4"/>
      <c r="EX188" s="4"/>
      <c r="EY188" s="4"/>
      <c r="EZ188" s="4"/>
      <c r="FA188" s="4"/>
      <c r="FB188" s="4"/>
      <c r="FC188" s="4"/>
      <c r="FD188" s="4"/>
      <c r="FE188" s="4"/>
      <c r="FF188" s="4"/>
      <c r="FG188" s="4"/>
      <c r="FH188" s="4"/>
      <c r="FI188" s="4"/>
      <c r="FJ188" s="4"/>
      <c r="FK188" s="4"/>
      <c r="FL188" s="4"/>
      <c r="FM188" s="4"/>
      <c r="FN188" s="4"/>
      <c r="FO188" s="4"/>
      <c r="FP188" s="4"/>
      <c r="FQ188" s="4"/>
      <c r="FR188" s="4"/>
      <c r="FS188" s="4"/>
      <c r="FT188" s="4"/>
      <c r="FU188" s="4"/>
      <c r="FV188" s="4"/>
      <c r="FW188" s="4"/>
      <c r="FX188" s="4"/>
      <c r="FY188" s="4"/>
      <c r="FZ188" s="4"/>
      <c r="GA188" s="4"/>
      <c r="GB188" s="4"/>
      <c r="GC188" s="4"/>
      <c r="GD188" s="4"/>
      <c r="GE188" s="4"/>
      <c r="GF188" s="4"/>
      <c r="GG188" s="4"/>
      <c r="GH188" s="4"/>
      <c r="GI188" s="4"/>
      <c r="GJ188" s="4"/>
      <c r="GK188" s="4"/>
    </row>
    <row r="189" spans="1:193" x14ac:dyDescent="0.25">
      <c r="A189" s="11"/>
      <c r="B189" s="12" t="s">
        <v>15</v>
      </c>
      <c r="C189" s="17">
        <f>SUM(D189:J189)</f>
        <v>4194</v>
      </c>
      <c r="D189" s="31">
        <v>552</v>
      </c>
      <c r="E189" s="31">
        <v>493</v>
      </c>
      <c r="F189" s="31">
        <v>474</v>
      </c>
      <c r="G189" s="31">
        <v>590</v>
      </c>
      <c r="H189" s="31">
        <v>596</v>
      </c>
      <c r="I189" s="31">
        <v>781</v>
      </c>
      <c r="J189" s="32">
        <v>708</v>
      </c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  <c r="CC189" s="4"/>
      <c r="CD189" s="4"/>
      <c r="CE189" s="4"/>
      <c r="CF189" s="4"/>
      <c r="CG189" s="4"/>
      <c r="CH189" s="4"/>
      <c r="CI189" s="4"/>
      <c r="CJ189" s="4"/>
      <c r="CK189" s="4"/>
      <c r="CL189" s="4"/>
      <c r="CM189" s="4"/>
      <c r="CN189" s="4"/>
      <c r="CO189" s="4"/>
      <c r="CP189" s="4"/>
      <c r="CQ189" s="4"/>
      <c r="CR189" s="4"/>
      <c r="CS189" s="4"/>
      <c r="CT189" s="4"/>
      <c r="CU189" s="4"/>
      <c r="CV189" s="4"/>
      <c r="CW189" s="4"/>
      <c r="CX189" s="4"/>
      <c r="CY189" s="4"/>
      <c r="CZ189" s="4"/>
      <c r="DA189" s="4"/>
      <c r="DB189" s="4"/>
      <c r="DC189" s="4"/>
      <c r="DD189" s="4"/>
      <c r="DE189" s="4"/>
      <c r="DF189" s="4"/>
      <c r="DG189" s="4"/>
      <c r="DH189" s="4"/>
      <c r="DI189" s="4"/>
      <c r="DJ189" s="4"/>
      <c r="DK189" s="4"/>
      <c r="DL189" s="4"/>
      <c r="DM189" s="4"/>
      <c r="DN189" s="4"/>
      <c r="DO189" s="4"/>
      <c r="DP189" s="4"/>
      <c r="DQ189" s="4"/>
      <c r="DR189" s="4"/>
      <c r="DS189" s="4"/>
      <c r="DT189" s="4"/>
      <c r="DU189" s="4"/>
      <c r="DV189" s="4"/>
      <c r="DW189" s="4"/>
      <c r="DX189" s="4"/>
      <c r="DY189" s="4"/>
      <c r="DZ189" s="4"/>
      <c r="EA189" s="4"/>
      <c r="EB189" s="4"/>
      <c r="EC189" s="4"/>
      <c r="ED189" s="4"/>
      <c r="EE189" s="4"/>
      <c r="EF189" s="4"/>
      <c r="EG189" s="4"/>
      <c r="EH189" s="4"/>
      <c r="EI189" s="4"/>
      <c r="EJ189" s="4"/>
      <c r="EK189" s="4"/>
      <c r="EL189" s="4"/>
      <c r="EM189" s="4"/>
      <c r="EN189" s="4"/>
      <c r="EO189" s="4"/>
      <c r="EP189" s="4"/>
      <c r="EQ189" s="4"/>
      <c r="ER189" s="4"/>
      <c r="ES189" s="4"/>
      <c r="ET189" s="4"/>
      <c r="EU189" s="4"/>
      <c r="EV189" s="4"/>
      <c r="EW189" s="4"/>
      <c r="EX189" s="4"/>
      <c r="EY189" s="4"/>
      <c r="EZ189" s="4"/>
      <c r="FA189" s="4"/>
      <c r="FB189" s="4"/>
      <c r="FC189" s="4"/>
      <c r="FD189" s="4"/>
      <c r="FE189" s="4"/>
      <c r="FF189" s="4"/>
      <c r="FG189" s="4"/>
      <c r="FH189" s="4"/>
      <c r="FI189" s="4"/>
      <c r="FJ189" s="4"/>
      <c r="FK189" s="4"/>
      <c r="FL189" s="4"/>
      <c r="FM189" s="4"/>
      <c r="FN189" s="4"/>
      <c r="FO189" s="4"/>
      <c r="FP189" s="4"/>
      <c r="FQ189" s="4"/>
      <c r="FR189" s="4"/>
      <c r="FS189" s="4"/>
      <c r="FT189" s="4"/>
      <c r="FU189" s="4"/>
      <c r="FV189" s="4"/>
      <c r="FW189" s="4"/>
      <c r="FX189" s="4"/>
      <c r="FY189" s="4"/>
      <c r="FZ189" s="4"/>
      <c r="GA189" s="4"/>
      <c r="GB189" s="4"/>
      <c r="GC189" s="4"/>
      <c r="GD189" s="4"/>
      <c r="GE189" s="4"/>
      <c r="GF189" s="4"/>
      <c r="GG189" s="4"/>
      <c r="GH189" s="4"/>
      <c r="GI189" s="4"/>
      <c r="GJ189" s="4"/>
      <c r="GK189" s="4"/>
    </row>
    <row r="190" spans="1:193" x14ac:dyDescent="0.2">
      <c r="A190" s="11"/>
      <c r="B190" s="12"/>
      <c r="C190" s="33"/>
      <c r="D190" s="34">
        <f t="shared" ref="D190:J190" si="90">ROUND(D188/D189,5)</f>
        <v>5.4299999999999999E-3</v>
      </c>
      <c r="E190" s="34">
        <f t="shared" si="90"/>
        <v>4.8680000000000001E-2</v>
      </c>
      <c r="F190" s="34">
        <f t="shared" si="90"/>
        <v>6.54E-2</v>
      </c>
      <c r="G190" s="34">
        <f t="shared" si="90"/>
        <v>7.7969999999999998E-2</v>
      </c>
      <c r="H190" s="34">
        <f t="shared" si="90"/>
        <v>4.8660000000000002E-2</v>
      </c>
      <c r="I190" s="34">
        <f t="shared" si="90"/>
        <v>8.9599999999999992E-3</v>
      </c>
      <c r="J190" s="35">
        <f t="shared" si="90"/>
        <v>0</v>
      </c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  <c r="BT190" s="4"/>
      <c r="BU190" s="4"/>
      <c r="BV190" s="4"/>
      <c r="BW190" s="4"/>
      <c r="BX190" s="4"/>
      <c r="BY190" s="4"/>
      <c r="BZ190" s="4"/>
      <c r="CA190" s="4"/>
      <c r="CB190" s="4"/>
      <c r="CC190" s="4"/>
      <c r="CD190" s="4"/>
      <c r="CE190" s="4"/>
      <c r="CF190" s="4"/>
      <c r="CG190" s="4"/>
      <c r="CH190" s="4"/>
      <c r="CI190" s="4"/>
      <c r="CJ190" s="4"/>
      <c r="CK190" s="4"/>
      <c r="CL190" s="4"/>
      <c r="CM190" s="4"/>
      <c r="CN190" s="4"/>
      <c r="CO190" s="4"/>
      <c r="CP190" s="4"/>
      <c r="CQ190" s="4"/>
      <c r="CR190" s="4"/>
      <c r="CS190" s="4"/>
      <c r="CT190" s="4"/>
      <c r="CU190" s="4"/>
      <c r="CV190" s="4"/>
      <c r="CW190" s="4"/>
      <c r="CX190" s="4"/>
      <c r="CY190" s="4"/>
      <c r="CZ190" s="4"/>
      <c r="DA190" s="4"/>
      <c r="DB190" s="4"/>
      <c r="DC190" s="4"/>
      <c r="DD190" s="4"/>
      <c r="DE190" s="4"/>
      <c r="DF190" s="4"/>
      <c r="DG190" s="4"/>
      <c r="DH190" s="4"/>
      <c r="DI190" s="4"/>
      <c r="DJ190" s="4"/>
      <c r="DK190" s="4"/>
      <c r="DL190" s="4"/>
      <c r="DM190" s="4"/>
      <c r="DN190" s="4"/>
      <c r="DO190" s="4"/>
      <c r="DP190" s="4"/>
      <c r="DQ190" s="4"/>
      <c r="DR190" s="4"/>
      <c r="DS190" s="4"/>
      <c r="DT190" s="4"/>
      <c r="DU190" s="4"/>
      <c r="DV190" s="4"/>
      <c r="DW190" s="4"/>
      <c r="DX190" s="4"/>
      <c r="DY190" s="4"/>
      <c r="DZ190" s="4"/>
      <c r="EA190" s="4"/>
      <c r="EB190" s="4"/>
      <c r="EC190" s="4"/>
      <c r="ED190" s="4"/>
      <c r="EE190" s="4"/>
      <c r="EF190" s="4"/>
      <c r="EG190" s="4"/>
      <c r="EH190" s="4"/>
      <c r="EI190" s="4"/>
      <c r="EJ190" s="4"/>
      <c r="EK190" s="4"/>
      <c r="EL190" s="4"/>
      <c r="EM190" s="4"/>
      <c r="EN190" s="4"/>
      <c r="EO190" s="4"/>
      <c r="EP190" s="4"/>
      <c r="EQ190" s="4"/>
      <c r="ER190" s="4"/>
      <c r="ES190" s="4"/>
      <c r="ET190" s="4"/>
      <c r="EU190" s="4"/>
      <c r="EV190" s="4"/>
      <c r="EW190" s="4"/>
      <c r="EX190" s="4"/>
      <c r="EY190" s="4"/>
      <c r="EZ190" s="4"/>
      <c r="FA190" s="4"/>
      <c r="FB190" s="4"/>
      <c r="FC190" s="4"/>
      <c r="FD190" s="4"/>
      <c r="FE190" s="4"/>
      <c r="FF190" s="4"/>
      <c r="FG190" s="4"/>
      <c r="FH190" s="4"/>
      <c r="FI190" s="4"/>
      <c r="FJ190" s="4"/>
      <c r="FK190" s="4"/>
      <c r="FL190" s="4"/>
      <c r="FM190" s="4"/>
      <c r="FN190" s="4"/>
      <c r="FO190" s="4"/>
      <c r="FP190" s="4"/>
      <c r="FQ190" s="4"/>
      <c r="FR190" s="4"/>
      <c r="FS190" s="4"/>
      <c r="FT190" s="4"/>
      <c r="FU190" s="4"/>
      <c r="FV190" s="4"/>
      <c r="FW190" s="4"/>
      <c r="FX190" s="4"/>
      <c r="FY190" s="4"/>
      <c r="FZ190" s="4"/>
      <c r="GA190" s="4"/>
      <c r="GB190" s="4"/>
      <c r="GC190" s="4"/>
      <c r="GD190" s="4"/>
      <c r="GE190" s="4"/>
      <c r="GF190" s="4"/>
      <c r="GG190" s="4"/>
      <c r="GH190" s="4"/>
      <c r="GI190" s="4"/>
      <c r="GJ190" s="4"/>
      <c r="GK190" s="4"/>
    </row>
    <row r="191" spans="1:193" x14ac:dyDescent="0.2">
      <c r="A191" s="63"/>
      <c r="B191" s="37" t="s">
        <v>16</v>
      </c>
      <c r="C191" s="38">
        <f>SUM(D191+E191+F191+G191+H191+I191+J191)</f>
        <v>1.2755000000000001</v>
      </c>
      <c r="D191" s="40">
        <f t="shared" ref="D191:J191" si="91">ROUND(D190*5,5)</f>
        <v>2.7150000000000001E-2</v>
      </c>
      <c r="E191" s="40">
        <f t="shared" si="91"/>
        <v>0.24340000000000001</v>
      </c>
      <c r="F191" s="40">
        <f t="shared" si="91"/>
        <v>0.32700000000000001</v>
      </c>
      <c r="G191" s="40">
        <f t="shared" si="91"/>
        <v>0.38984999999999997</v>
      </c>
      <c r="H191" s="40">
        <f t="shared" si="91"/>
        <v>0.24329999999999999</v>
      </c>
      <c r="I191" s="40">
        <f t="shared" si="91"/>
        <v>4.48E-2</v>
      </c>
      <c r="J191" s="41">
        <f t="shared" si="91"/>
        <v>0</v>
      </c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  <c r="BT191" s="4"/>
      <c r="BU191" s="4"/>
      <c r="BV191" s="4"/>
      <c r="BW191" s="4"/>
      <c r="BX191" s="4"/>
      <c r="BY191" s="4"/>
      <c r="BZ191" s="4"/>
      <c r="CA191" s="4"/>
      <c r="CB191" s="4"/>
      <c r="CC191" s="4"/>
      <c r="CD191" s="4"/>
      <c r="CE191" s="4"/>
      <c r="CF191" s="4"/>
      <c r="CG191" s="4"/>
      <c r="CH191" s="4"/>
      <c r="CI191" s="4"/>
      <c r="CJ191" s="4"/>
      <c r="CK191" s="4"/>
      <c r="CL191" s="4"/>
      <c r="CM191" s="4"/>
      <c r="CN191" s="4"/>
      <c r="CO191" s="4"/>
      <c r="CP191" s="4"/>
      <c r="CQ191" s="4"/>
      <c r="CR191" s="4"/>
      <c r="CS191" s="4"/>
      <c r="CT191" s="4"/>
      <c r="CU191" s="4"/>
      <c r="CV191" s="4"/>
      <c r="CW191" s="4"/>
      <c r="CX191" s="4"/>
      <c r="CY191" s="4"/>
      <c r="CZ191" s="4"/>
      <c r="DA191" s="4"/>
      <c r="DB191" s="4"/>
      <c r="DC191" s="4"/>
      <c r="DD191" s="4"/>
      <c r="DE191" s="4"/>
      <c r="DF191" s="4"/>
      <c r="DG191" s="4"/>
      <c r="DH191" s="4"/>
      <c r="DI191" s="4"/>
      <c r="DJ191" s="4"/>
      <c r="DK191" s="4"/>
      <c r="DL191" s="4"/>
      <c r="DM191" s="4"/>
      <c r="DN191" s="4"/>
      <c r="DO191" s="4"/>
      <c r="DP191" s="4"/>
      <c r="DQ191" s="4"/>
      <c r="DR191" s="4"/>
      <c r="DS191" s="4"/>
      <c r="DT191" s="4"/>
      <c r="DU191" s="4"/>
      <c r="DV191" s="4"/>
      <c r="DW191" s="4"/>
      <c r="DX191" s="4"/>
      <c r="DY191" s="4"/>
      <c r="DZ191" s="4"/>
      <c r="EA191" s="4"/>
      <c r="EB191" s="4"/>
      <c r="EC191" s="4"/>
      <c r="ED191" s="4"/>
      <c r="EE191" s="4"/>
      <c r="EF191" s="4"/>
      <c r="EG191" s="4"/>
      <c r="EH191" s="4"/>
      <c r="EI191" s="4"/>
      <c r="EJ191" s="4"/>
      <c r="EK191" s="4"/>
      <c r="EL191" s="4"/>
      <c r="EM191" s="4"/>
      <c r="EN191" s="4"/>
      <c r="EO191" s="4"/>
      <c r="EP191" s="4"/>
      <c r="EQ191" s="4"/>
      <c r="ER191" s="4"/>
      <c r="ES191" s="4"/>
      <c r="ET191" s="4"/>
      <c r="EU191" s="4"/>
      <c r="EV191" s="4"/>
      <c r="EW191" s="4"/>
      <c r="EX191" s="4"/>
      <c r="EY191" s="4"/>
      <c r="EZ191" s="4"/>
      <c r="FA191" s="4"/>
      <c r="FB191" s="4"/>
      <c r="FC191" s="4"/>
      <c r="FD191" s="4"/>
      <c r="FE191" s="4"/>
      <c r="FF191" s="4"/>
      <c r="FG191" s="4"/>
      <c r="FH191" s="4"/>
      <c r="FI191" s="4"/>
      <c r="FJ191" s="4"/>
      <c r="FK191" s="4"/>
      <c r="FL191" s="4"/>
      <c r="FM191" s="4"/>
      <c r="FN191" s="4"/>
      <c r="FO191" s="4"/>
      <c r="FP191" s="4"/>
      <c r="FQ191" s="4"/>
      <c r="FR191" s="4"/>
      <c r="FS191" s="4"/>
      <c r="FT191" s="4"/>
      <c r="FU191" s="4"/>
      <c r="FV191" s="4"/>
      <c r="FW191" s="4"/>
      <c r="FX191" s="4"/>
      <c r="FY191" s="4"/>
      <c r="FZ191" s="4"/>
      <c r="GA191" s="4"/>
      <c r="GB191" s="4"/>
      <c r="GC191" s="4"/>
      <c r="GD191" s="4"/>
      <c r="GE191" s="4"/>
      <c r="GF191" s="4"/>
      <c r="GG191" s="4"/>
      <c r="GH191" s="4"/>
      <c r="GI191" s="4"/>
      <c r="GJ191" s="4"/>
      <c r="GK191" s="4"/>
    </row>
    <row r="192" spans="1:193" x14ac:dyDescent="0.2">
      <c r="A192" s="26" t="s">
        <v>64</v>
      </c>
      <c r="B192" s="27" t="s">
        <v>14</v>
      </c>
      <c r="C192" s="13">
        <f>D192+E192+F192+G192+H192+I192+J192</f>
        <v>95</v>
      </c>
      <c r="D192" s="68">
        <v>1</v>
      </c>
      <c r="E192" s="68">
        <v>9</v>
      </c>
      <c r="F192" s="68">
        <v>21</v>
      </c>
      <c r="G192" s="68">
        <v>33</v>
      </c>
      <c r="H192" s="68">
        <v>25</v>
      </c>
      <c r="I192" s="75">
        <v>6</v>
      </c>
      <c r="J192" s="69">
        <v>0</v>
      </c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  <c r="BT192" s="4"/>
      <c r="BU192" s="4"/>
      <c r="BV192" s="4"/>
      <c r="BW192" s="4"/>
      <c r="BX192" s="4"/>
      <c r="BY192" s="4"/>
      <c r="BZ192" s="4"/>
      <c r="CA192" s="4"/>
      <c r="CB192" s="4"/>
      <c r="CC192" s="4"/>
      <c r="CD192" s="4"/>
      <c r="CE192" s="4"/>
      <c r="CF192" s="4"/>
      <c r="CG192" s="4"/>
      <c r="CH192" s="4"/>
      <c r="CI192" s="4"/>
      <c r="CJ192" s="4"/>
      <c r="CK192" s="4"/>
      <c r="CL192" s="4"/>
      <c r="CM192" s="4"/>
      <c r="CN192" s="4"/>
      <c r="CO192" s="4"/>
      <c r="CP192" s="4"/>
      <c r="CQ192" s="4"/>
      <c r="CR192" s="4"/>
      <c r="CS192" s="4"/>
      <c r="CT192" s="4"/>
      <c r="CU192" s="4"/>
      <c r="CV192" s="4"/>
      <c r="CW192" s="4"/>
      <c r="CX192" s="4"/>
      <c r="CY192" s="4"/>
      <c r="CZ192" s="4"/>
      <c r="DA192" s="4"/>
      <c r="DB192" s="4"/>
      <c r="DC192" s="4"/>
      <c r="DD192" s="4"/>
      <c r="DE192" s="4"/>
      <c r="DF192" s="4"/>
      <c r="DG192" s="4"/>
      <c r="DH192" s="4"/>
      <c r="DI192" s="4"/>
      <c r="DJ192" s="4"/>
      <c r="DK192" s="4"/>
      <c r="DL192" s="4"/>
      <c r="DM192" s="4"/>
      <c r="DN192" s="4"/>
      <c r="DO192" s="4"/>
      <c r="DP192" s="4"/>
      <c r="DQ192" s="4"/>
      <c r="DR192" s="4"/>
      <c r="DS192" s="4"/>
      <c r="DT192" s="4"/>
      <c r="DU192" s="4"/>
      <c r="DV192" s="4"/>
      <c r="DW192" s="4"/>
      <c r="DX192" s="4"/>
      <c r="DY192" s="4"/>
      <c r="DZ192" s="4"/>
      <c r="EA192" s="4"/>
      <c r="EB192" s="4"/>
      <c r="EC192" s="4"/>
      <c r="ED192" s="4"/>
      <c r="EE192" s="4"/>
      <c r="EF192" s="4"/>
      <c r="EG192" s="4"/>
      <c r="EH192" s="4"/>
      <c r="EI192" s="4"/>
      <c r="EJ192" s="4"/>
      <c r="EK192" s="4"/>
      <c r="EL192" s="4"/>
      <c r="EM192" s="4"/>
      <c r="EN192" s="4"/>
      <c r="EO192" s="4"/>
      <c r="EP192" s="4"/>
      <c r="EQ192" s="4"/>
      <c r="ER192" s="4"/>
      <c r="ES192" s="4"/>
      <c r="ET192" s="4"/>
      <c r="EU192" s="4"/>
      <c r="EV192" s="4"/>
      <c r="EW192" s="4"/>
      <c r="EX192" s="4"/>
      <c r="EY192" s="4"/>
      <c r="EZ192" s="4"/>
      <c r="FA192" s="4"/>
      <c r="FB192" s="4"/>
      <c r="FC192" s="4"/>
      <c r="FD192" s="4"/>
      <c r="FE192" s="4"/>
      <c r="FF192" s="4"/>
      <c r="FG192" s="4"/>
      <c r="FH192" s="4"/>
      <c r="FI192" s="4"/>
      <c r="FJ192" s="4"/>
      <c r="FK192" s="4"/>
      <c r="FL192" s="4"/>
      <c r="FM192" s="4"/>
      <c r="FN192" s="4"/>
      <c r="FO192" s="4"/>
      <c r="FP192" s="4"/>
      <c r="FQ192" s="4"/>
      <c r="FR192" s="4"/>
      <c r="FS192" s="4"/>
      <c r="FT192" s="4"/>
      <c r="FU192" s="4"/>
      <c r="FV192" s="4"/>
      <c r="FW192" s="4"/>
      <c r="FX192" s="4"/>
      <c r="FY192" s="4"/>
      <c r="FZ192" s="4"/>
      <c r="GA192" s="4"/>
      <c r="GB192" s="4"/>
      <c r="GC192" s="4"/>
      <c r="GD192" s="4"/>
      <c r="GE192" s="4"/>
      <c r="GF192" s="4"/>
      <c r="GG192" s="4"/>
      <c r="GH192" s="4"/>
      <c r="GI192" s="4"/>
      <c r="GJ192" s="4"/>
      <c r="GK192" s="4"/>
    </row>
    <row r="193" spans="1:193" x14ac:dyDescent="0.25">
      <c r="A193" s="11"/>
      <c r="B193" s="12" t="s">
        <v>15</v>
      </c>
      <c r="C193" s="17">
        <f>SUM(D193:J193)</f>
        <v>2198</v>
      </c>
      <c r="D193" s="31">
        <v>237</v>
      </c>
      <c r="E193" s="31">
        <v>221</v>
      </c>
      <c r="F193" s="31">
        <v>217</v>
      </c>
      <c r="G193" s="31">
        <v>304</v>
      </c>
      <c r="H193" s="31">
        <v>405</v>
      </c>
      <c r="I193" s="31">
        <v>452</v>
      </c>
      <c r="J193" s="32">
        <v>362</v>
      </c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4"/>
      <c r="BU193" s="4"/>
      <c r="BV193" s="4"/>
      <c r="BW193" s="4"/>
      <c r="BX193" s="4"/>
      <c r="BY193" s="4"/>
      <c r="BZ193" s="4"/>
      <c r="CA193" s="4"/>
      <c r="CB193" s="4"/>
      <c r="CC193" s="4"/>
      <c r="CD193" s="4"/>
      <c r="CE193" s="4"/>
      <c r="CF193" s="4"/>
      <c r="CG193" s="4"/>
      <c r="CH193" s="4"/>
      <c r="CI193" s="4"/>
      <c r="CJ193" s="4"/>
      <c r="CK193" s="4"/>
      <c r="CL193" s="4"/>
      <c r="CM193" s="4"/>
      <c r="CN193" s="4"/>
      <c r="CO193" s="4"/>
      <c r="CP193" s="4"/>
      <c r="CQ193" s="4"/>
      <c r="CR193" s="4"/>
      <c r="CS193" s="4"/>
      <c r="CT193" s="4"/>
      <c r="CU193" s="4"/>
      <c r="CV193" s="4"/>
      <c r="CW193" s="4"/>
      <c r="CX193" s="4"/>
      <c r="CY193" s="4"/>
      <c r="CZ193" s="4"/>
      <c r="DA193" s="4"/>
      <c r="DB193" s="4"/>
      <c r="DC193" s="4"/>
      <c r="DD193" s="4"/>
      <c r="DE193" s="4"/>
      <c r="DF193" s="4"/>
      <c r="DG193" s="4"/>
      <c r="DH193" s="4"/>
      <c r="DI193" s="4"/>
      <c r="DJ193" s="4"/>
      <c r="DK193" s="4"/>
      <c r="DL193" s="4"/>
      <c r="DM193" s="4"/>
      <c r="DN193" s="4"/>
      <c r="DO193" s="4"/>
      <c r="DP193" s="4"/>
      <c r="DQ193" s="4"/>
      <c r="DR193" s="4"/>
      <c r="DS193" s="4"/>
      <c r="DT193" s="4"/>
      <c r="DU193" s="4"/>
      <c r="DV193" s="4"/>
      <c r="DW193" s="4"/>
      <c r="DX193" s="4"/>
      <c r="DY193" s="4"/>
      <c r="DZ193" s="4"/>
      <c r="EA193" s="4"/>
      <c r="EB193" s="4"/>
      <c r="EC193" s="4"/>
      <c r="ED193" s="4"/>
      <c r="EE193" s="4"/>
      <c r="EF193" s="4"/>
      <c r="EG193" s="4"/>
      <c r="EH193" s="4"/>
      <c r="EI193" s="4"/>
      <c r="EJ193" s="4"/>
      <c r="EK193" s="4"/>
      <c r="EL193" s="4"/>
      <c r="EM193" s="4"/>
      <c r="EN193" s="4"/>
      <c r="EO193" s="4"/>
      <c r="EP193" s="4"/>
      <c r="EQ193" s="4"/>
      <c r="ER193" s="4"/>
      <c r="ES193" s="4"/>
      <c r="ET193" s="4"/>
      <c r="EU193" s="4"/>
      <c r="EV193" s="4"/>
      <c r="EW193" s="4"/>
      <c r="EX193" s="4"/>
      <c r="EY193" s="4"/>
      <c r="EZ193" s="4"/>
      <c r="FA193" s="4"/>
      <c r="FB193" s="4"/>
      <c r="FC193" s="4"/>
      <c r="FD193" s="4"/>
      <c r="FE193" s="4"/>
      <c r="FF193" s="4"/>
      <c r="FG193" s="4"/>
      <c r="FH193" s="4"/>
      <c r="FI193" s="4"/>
      <c r="FJ193" s="4"/>
      <c r="FK193" s="4"/>
      <c r="FL193" s="4"/>
      <c r="FM193" s="4"/>
      <c r="FN193" s="4"/>
      <c r="FO193" s="4"/>
      <c r="FP193" s="4"/>
      <c r="FQ193" s="4"/>
      <c r="FR193" s="4"/>
      <c r="FS193" s="4"/>
      <c r="FT193" s="4"/>
      <c r="FU193" s="4"/>
      <c r="FV193" s="4"/>
      <c r="FW193" s="4"/>
      <c r="FX193" s="4"/>
      <c r="FY193" s="4"/>
      <c r="FZ193" s="4"/>
      <c r="GA193" s="4"/>
      <c r="GB193" s="4"/>
      <c r="GC193" s="4"/>
      <c r="GD193" s="4"/>
      <c r="GE193" s="4"/>
      <c r="GF193" s="4"/>
      <c r="GG193" s="4"/>
      <c r="GH193" s="4"/>
      <c r="GI193" s="4"/>
      <c r="GJ193" s="4"/>
      <c r="GK193" s="4"/>
    </row>
    <row r="194" spans="1:193" x14ac:dyDescent="0.2">
      <c r="A194" s="11"/>
      <c r="B194" s="12"/>
      <c r="C194" s="33"/>
      <c r="D194" s="34">
        <f t="shared" ref="D194:J194" si="92">ROUND(D192/D193,5)</f>
        <v>4.2199999999999998E-3</v>
      </c>
      <c r="E194" s="34">
        <f t="shared" si="92"/>
        <v>4.0719999999999999E-2</v>
      </c>
      <c r="F194" s="34">
        <f t="shared" si="92"/>
        <v>9.6769999999999995E-2</v>
      </c>
      <c r="G194" s="34">
        <f t="shared" si="92"/>
        <v>0.10854999999999999</v>
      </c>
      <c r="H194" s="34">
        <f t="shared" si="92"/>
        <v>6.173E-2</v>
      </c>
      <c r="I194" s="34">
        <f t="shared" si="92"/>
        <v>1.3270000000000001E-2</v>
      </c>
      <c r="J194" s="35">
        <f t="shared" si="92"/>
        <v>0</v>
      </c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  <c r="CC194" s="4"/>
      <c r="CD194" s="4"/>
      <c r="CE194" s="4"/>
      <c r="CF194" s="4"/>
      <c r="CG194" s="4"/>
      <c r="CH194" s="4"/>
      <c r="CI194" s="4"/>
      <c r="CJ194" s="4"/>
      <c r="CK194" s="4"/>
      <c r="CL194" s="4"/>
      <c r="CM194" s="4"/>
      <c r="CN194" s="4"/>
      <c r="CO194" s="4"/>
      <c r="CP194" s="4"/>
      <c r="CQ194" s="4"/>
      <c r="CR194" s="4"/>
      <c r="CS194" s="4"/>
      <c r="CT194" s="4"/>
      <c r="CU194" s="4"/>
      <c r="CV194" s="4"/>
      <c r="CW194" s="4"/>
      <c r="CX194" s="4"/>
      <c r="CY194" s="4"/>
      <c r="CZ194" s="4"/>
      <c r="DA194" s="4"/>
      <c r="DB194" s="4"/>
      <c r="DC194" s="4"/>
      <c r="DD194" s="4"/>
      <c r="DE194" s="4"/>
      <c r="DF194" s="4"/>
      <c r="DG194" s="4"/>
      <c r="DH194" s="4"/>
      <c r="DI194" s="4"/>
      <c r="DJ194" s="4"/>
      <c r="DK194" s="4"/>
      <c r="DL194" s="4"/>
      <c r="DM194" s="4"/>
      <c r="DN194" s="4"/>
      <c r="DO194" s="4"/>
      <c r="DP194" s="4"/>
      <c r="DQ194" s="4"/>
      <c r="DR194" s="4"/>
      <c r="DS194" s="4"/>
      <c r="DT194" s="4"/>
      <c r="DU194" s="4"/>
      <c r="DV194" s="4"/>
      <c r="DW194" s="4"/>
      <c r="DX194" s="4"/>
      <c r="DY194" s="4"/>
      <c r="DZ194" s="4"/>
      <c r="EA194" s="4"/>
      <c r="EB194" s="4"/>
      <c r="EC194" s="4"/>
      <c r="ED194" s="4"/>
      <c r="EE194" s="4"/>
      <c r="EF194" s="4"/>
      <c r="EG194" s="4"/>
      <c r="EH194" s="4"/>
      <c r="EI194" s="4"/>
      <c r="EJ194" s="4"/>
      <c r="EK194" s="4"/>
      <c r="EL194" s="4"/>
      <c r="EM194" s="4"/>
      <c r="EN194" s="4"/>
      <c r="EO194" s="4"/>
      <c r="EP194" s="4"/>
      <c r="EQ194" s="4"/>
      <c r="ER194" s="4"/>
      <c r="ES194" s="4"/>
      <c r="ET194" s="4"/>
      <c r="EU194" s="4"/>
      <c r="EV194" s="4"/>
      <c r="EW194" s="4"/>
      <c r="EX194" s="4"/>
      <c r="EY194" s="4"/>
      <c r="EZ194" s="4"/>
      <c r="FA194" s="4"/>
      <c r="FB194" s="4"/>
      <c r="FC194" s="4"/>
      <c r="FD194" s="4"/>
      <c r="FE194" s="4"/>
      <c r="FF194" s="4"/>
      <c r="FG194" s="4"/>
      <c r="FH194" s="4"/>
      <c r="FI194" s="4"/>
      <c r="FJ194" s="4"/>
      <c r="FK194" s="4"/>
      <c r="FL194" s="4"/>
      <c r="FM194" s="4"/>
      <c r="FN194" s="4"/>
      <c r="FO194" s="4"/>
      <c r="FP194" s="4"/>
      <c r="FQ194" s="4"/>
      <c r="FR194" s="4"/>
      <c r="FS194" s="4"/>
      <c r="FT194" s="4"/>
      <c r="FU194" s="4"/>
      <c r="FV194" s="4"/>
      <c r="FW194" s="4"/>
      <c r="FX194" s="4"/>
      <c r="FY194" s="4"/>
      <c r="FZ194" s="4"/>
      <c r="GA194" s="4"/>
      <c r="GB194" s="4"/>
      <c r="GC194" s="4"/>
      <c r="GD194" s="4"/>
      <c r="GE194" s="4"/>
      <c r="GF194" s="4"/>
      <c r="GG194" s="4"/>
      <c r="GH194" s="4"/>
      <c r="GI194" s="4"/>
      <c r="GJ194" s="4"/>
      <c r="GK194" s="4"/>
    </row>
    <row r="195" spans="1:193" x14ac:dyDescent="0.2">
      <c r="A195" s="63"/>
      <c r="B195" s="37" t="s">
        <v>16</v>
      </c>
      <c r="C195" s="38">
        <f>SUM(D195+E195+F195+G195+H195+I195+J195)</f>
        <v>1.6263000000000001</v>
      </c>
      <c r="D195" s="40">
        <f t="shared" ref="D195:J195" si="93">ROUND(D194*5,5)</f>
        <v>2.1100000000000001E-2</v>
      </c>
      <c r="E195" s="40">
        <f t="shared" si="93"/>
        <v>0.2036</v>
      </c>
      <c r="F195" s="40">
        <f t="shared" si="93"/>
        <v>0.48385</v>
      </c>
      <c r="G195" s="40">
        <f t="shared" si="93"/>
        <v>0.54274999999999995</v>
      </c>
      <c r="H195" s="40">
        <f t="shared" si="93"/>
        <v>0.30864999999999998</v>
      </c>
      <c r="I195" s="40">
        <f t="shared" si="93"/>
        <v>6.6350000000000006E-2</v>
      </c>
      <c r="J195" s="41">
        <f t="shared" si="93"/>
        <v>0</v>
      </c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  <c r="BS195" s="4"/>
      <c r="BT195" s="4"/>
      <c r="BU195" s="4"/>
      <c r="BV195" s="4"/>
      <c r="BW195" s="4"/>
      <c r="BX195" s="4"/>
      <c r="BY195" s="4"/>
      <c r="BZ195" s="4"/>
      <c r="CA195" s="4"/>
      <c r="CB195" s="4"/>
      <c r="CC195" s="4"/>
      <c r="CD195" s="4"/>
      <c r="CE195" s="4"/>
      <c r="CF195" s="4"/>
      <c r="CG195" s="4"/>
      <c r="CH195" s="4"/>
      <c r="CI195" s="4"/>
      <c r="CJ195" s="4"/>
      <c r="CK195" s="4"/>
      <c r="CL195" s="4"/>
      <c r="CM195" s="4"/>
      <c r="CN195" s="4"/>
      <c r="CO195" s="4"/>
      <c r="CP195" s="4"/>
      <c r="CQ195" s="4"/>
      <c r="CR195" s="4"/>
      <c r="CS195" s="4"/>
      <c r="CT195" s="4"/>
      <c r="CU195" s="4"/>
      <c r="CV195" s="4"/>
      <c r="CW195" s="4"/>
      <c r="CX195" s="4"/>
      <c r="CY195" s="4"/>
      <c r="CZ195" s="4"/>
      <c r="DA195" s="4"/>
      <c r="DB195" s="4"/>
      <c r="DC195" s="4"/>
      <c r="DD195" s="4"/>
      <c r="DE195" s="4"/>
      <c r="DF195" s="4"/>
      <c r="DG195" s="4"/>
      <c r="DH195" s="4"/>
      <c r="DI195" s="4"/>
      <c r="DJ195" s="4"/>
      <c r="DK195" s="4"/>
      <c r="DL195" s="4"/>
      <c r="DM195" s="4"/>
      <c r="DN195" s="4"/>
      <c r="DO195" s="4"/>
      <c r="DP195" s="4"/>
      <c r="DQ195" s="4"/>
      <c r="DR195" s="4"/>
      <c r="DS195" s="4"/>
      <c r="DT195" s="4"/>
      <c r="DU195" s="4"/>
      <c r="DV195" s="4"/>
      <c r="DW195" s="4"/>
      <c r="DX195" s="4"/>
      <c r="DY195" s="4"/>
      <c r="DZ195" s="4"/>
      <c r="EA195" s="4"/>
      <c r="EB195" s="4"/>
      <c r="EC195" s="4"/>
      <c r="ED195" s="4"/>
      <c r="EE195" s="4"/>
      <c r="EF195" s="4"/>
      <c r="EG195" s="4"/>
      <c r="EH195" s="4"/>
      <c r="EI195" s="4"/>
      <c r="EJ195" s="4"/>
      <c r="EK195" s="4"/>
      <c r="EL195" s="4"/>
      <c r="EM195" s="4"/>
      <c r="EN195" s="4"/>
      <c r="EO195" s="4"/>
      <c r="EP195" s="4"/>
      <c r="EQ195" s="4"/>
      <c r="ER195" s="4"/>
      <c r="ES195" s="4"/>
      <c r="ET195" s="4"/>
      <c r="EU195" s="4"/>
      <c r="EV195" s="4"/>
      <c r="EW195" s="4"/>
      <c r="EX195" s="4"/>
      <c r="EY195" s="4"/>
      <c r="EZ195" s="4"/>
      <c r="FA195" s="4"/>
      <c r="FB195" s="4"/>
      <c r="FC195" s="4"/>
      <c r="FD195" s="4"/>
      <c r="FE195" s="4"/>
      <c r="FF195" s="4"/>
      <c r="FG195" s="4"/>
      <c r="FH195" s="4"/>
      <c r="FI195" s="4"/>
      <c r="FJ195" s="4"/>
      <c r="FK195" s="4"/>
      <c r="FL195" s="4"/>
      <c r="FM195" s="4"/>
      <c r="FN195" s="4"/>
      <c r="FO195" s="4"/>
      <c r="FP195" s="4"/>
      <c r="FQ195" s="4"/>
      <c r="FR195" s="4"/>
      <c r="FS195" s="4"/>
      <c r="FT195" s="4"/>
      <c r="FU195" s="4"/>
      <c r="FV195" s="4"/>
      <c r="FW195" s="4"/>
      <c r="FX195" s="4"/>
      <c r="FY195" s="4"/>
      <c r="FZ195" s="4"/>
      <c r="GA195" s="4"/>
      <c r="GB195" s="4"/>
      <c r="GC195" s="4"/>
      <c r="GD195" s="4"/>
      <c r="GE195" s="4"/>
      <c r="GF195" s="4"/>
      <c r="GG195" s="4"/>
      <c r="GH195" s="4"/>
      <c r="GI195" s="4"/>
      <c r="GJ195" s="4"/>
      <c r="GK195" s="4"/>
    </row>
    <row r="196" spans="1:193" x14ac:dyDescent="0.2">
      <c r="A196" s="26" t="s">
        <v>65</v>
      </c>
      <c r="B196" s="27" t="s">
        <v>14</v>
      </c>
      <c r="C196" s="13">
        <f>D196+E196+F196+G196+H196+I196+J196</f>
        <v>37</v>
      </c>
      <c r="D196" s="65">
        <v>0</v>
      </c>
      <c r="E196" s="65">
        <v>7</v>
      </c>
      <c r="F196" s="65">
        <v>9</v>
      </c>
      <c r="G196" s="65">
        <v>15</v>
      </c>
      <c r="H196" s="65">
        <v>6</v>
      </c>
      <c r="I196" s="65">
        <v>0</v>
      </c>
      <c r="J196" s="66">
        <v>0</v>
      </c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  <c r="BS196" s="4"/>
      <c r="BT196" s="4"/>
      <c r="BU196" s="4"/>
      <c r="BV196" s="4"/>
      <c r="BW196" s="4"/>
      <c r="BX196" s="4"/>
      <c r="BY196" s="4"/>
      <c r="BZ196" s="4"/>
      <c r="CA196" s="4"/>
      <c r="CB196" s="4"/>
      <c r="CC196" s="4"/>
      <c r="CD196" s="4"/>
      <c r="CE196" s="4"/>
      <c r="CF196" s="4"/>
      <c r="CG196" s="4"/>
      <c r="CH196" s="4"/>
      <c r="CI196" s="4"/>
      <c r="CJ196" s="4"/>
      <c r="CK196" s="4"/>
      <c r="CL196" s="4"/>
      <c r="CM196" s="4"/>
      <c r="CN196" s="4"/>
      <c r="CO196" s="4"/>
      <c r="CP196" s="4"/>
      <c r="CQ196" s="4"/>
      <c r="CR196" s="4"/>
      <c r="CS196" s="4"/>
      <c r="CT196" s="4"/>
      <c r="CU196" s="4"/>
      <c r="CV196" s="4"/>
      <c r="CW196" s="4"/>
      <c r="CX196" s="4"/>
      <c r="CY196" s="4"/>
      <c r="CZ196" s="4"/>
      <c r="DA196" s="4"/>
      <c r="DB196" s="4"/>
      <c r="DC196" s="4"/>
      <c r="DD196" s="4"/>
      <c r="DE196" s="4"/>
      <c r="DF196" s="4"/>
      <c r="DG196" s="4"/>
      <c r="DH196" s="4"/>
      <c r="DI196" s="4"/>
      <c r="DJ196" s="4"/>
      <c r="DK196" s="4"/>
      <c r="DL196" s="4"/>
      <c r="DM196" s="4"/>
      <c r="DN196" s="4"/>
      <c r="DO196" s="4"/>
      <c r="DP196" s="4"/>
      <c r="DQ196" s="4"/>
      <c r="DR196" s="4"/>
      <c r="DS196" s="4"/>
      <c r="DT196" s="4"/>
      <c r="DU196" s="4"/>
      <c r="DV196" s="4"/>
      <c r="DW196" s="4"/>
      <c r="DX196" s="4"/>
      <c r="DY196" s="4"/>
      <c r="DZ196" s="4"/>
      <c r="EA196" s="4"/>
      <c r="EB196" s="4"/>
      <c r="EC196" s="4"/>
      <c r="ED196" s="4"/>
      <c r="EE196" s="4"/>
      <c r="EF196" s="4"/>
      <c r="EG196" s="4"/>
      <c r="EH196" s="4"/>
      <c r="EI196" s="4"/>
      <c r="EJ196" s="4"/>
      <c r="EK196" s="4"/>
      <c r="EL196" s="4"/>
      <c r="EM196" s="4"/>
      <c r="EN196" s="4"/>
      <c r="EO196" s="4"/>
      <c r="EP196" s="4"/>
      <c r="EQ196" s="4"/>
      <c r="ER196" s="4"/>
      <c r="ES196" s="4"/>
      <c r="ET196" s="4"/>
      <c r="EU196" s="4"/>
      <c r="EV196" s="4"/>
      <c r="EW196" s="4"/>
      <c r="EX196" s="4"/>
      <c r="EY196" s="4"/>
      <c r="EZ196" s="4"/>
      <c r="FA196" s="4"/>
      <c r="FB196" s="4"/>
      <c r="FC196" s="4"/>
      <c r="FD196" s="4"/>
      <c r="FE196" s="4"/>
      <c r="FF196" s="4"/>
      <c r="FG196" s="4"/>
      <c r="FH196" s="4"/>
      <c r="FI196" s="4"/>
      <c r="FJ196" s="4"/>
      <c r="FK196" s="4"/>
      <c r="FL196" s="4"/>
      <c r="FM196" s="4"/>
      <c r="FN196" s="4"/>
      <c r="FO196" s="4"/>
      <c r="FP196" s="4"/>
      <c r="FQ196" s="4"/>
      <c r="FR196" s="4"/>
      <c r="FS196" s="4"/>
      <c r="FT196" s="4"/>
      <c r="FU196" s="4"/>
      <c r="FV196" s="4"/>
      <c r="FW196" s="4"/>
      <c r="FX196" s="4"/>
      <c r="FY196" s="4"/>
      <c r="FZ196" s="4"/>
      <c r="GA196" s="4"/>
      <c r="GB196" s="4"/>
      <c r="GC196" s="4"/>
      <c r="GD196" s="4"/>
      <c r="GE196" s="4"/>
      <c r="GF196" s="4"/>
      <c r="GG196" s="4"/>
      <c r="GH196" s="4"/>
      <c r="GI196" s="4"/>
      <c r="GJ196" s="4"/>
      <c r="GK196" s="4"/>
    </row>
    <row r="197" spans="1:193" x14ac:dyDescent="0.25">
      <c r="A197" s="11"/>
      <c r="B197" s="12" t="s">
        <v>15</v>
      </c>
      <c r="C197" s="17">
        <f>SUM(D197:J197)</f>
        <v>1183</v>
      </c>
      <c r="D197" s="31">
        <v>166</v>
      </c>
      <c r="E197" s="31">
        <v>136</v>
      </c>
      <c r="F197" s="31">
        <v>144</v>
      </c>
      <c r="G197" s="31">
        <v>170</v>
      </c>
      <c r="H197" s="31">
        <v>177</v>
      </c>
      <c r="I197" s="31">
        <v>193</v>
      </c>
      <c r="J197" s="32">
        <v>197</v>
      </c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  <c r="BS197" s="4"/>
      <c r="BT197" s="4"/>
      <c r="BU197" s="4"/>
      <c r="BV197" s="4"/>
      <c r="BW197" s="4"/>
      <c r="BX197" s="4"/>
      <c r="BY197" s="4"/>
      <c r="BZ197" s="4"/>
      <c r="CA197" s="4"/>
      <c r="CB197" s="4"/>
      <c r="CC197" s="4"/>
      <c r="CD197" s="4"/>
      <c r="CE197" s="4"/>
      <c r="CF197" s="4"/>
      <c r="CG197" s="4"/>
      <c r="CH197" s="4"/>
      <c r="CI197" s="4"/>
      <c r="CJ197" s="4"/>
      <c r="CK197" s="4"/>
      <c r="CL197" s="4"/>
      <c r="CM197" s="4"/>
      <c r="CN197" s="4"/>
      <c r="CO197" s="4"/>
      <c r="CP197" s="4"/>
      <c r="CQ197" s="4"/>
      <c r="CR197" s="4"/>
      <c r="CS197" s="4"/>
      <c r="CT197" s="4"/>
      <c r="CU197" s="4"/>
      <c r="CV197" s="4"/>
      <c r="CW197" s="4"/>
      <c r="CX197" s="4"/>
      <c r="CY197" s="4"/>
      <c r="CZ197" s="4"/>
      <c r="DA197" s="4"/>
      <c r="DB197" s="4"/>
      <c r="DC197" s="4"/>
      <c r="DD197" s="4"/>
      <c r="DE197" s="4"/>
      <c r="DF197" s="4"/>
      <c r="DG197" s="4"/>
      <c r="DH197" s="4"/>
      <c r="DI197" s="4"/>
      <c r="DJ197" s="4"/>
      <c r="DK197" s="4"/>
      <c r="DL197" s="4"/>
      <c r="DM197" s="4"/>
      <c r="DN197" s="4"/>
      <c r="DO197" s="4"/>
      <c r="DP197" s="4"/>
      <c r="DQ197" s="4"/>
      <c r="DR197" s="4"/>
      <c r="DS197" s="4"/>
      <c r="DT197" s="4"/>
      <c r="DU197" s="4"/>
      <c r="DV197" s="4"/>
      <c r="DW197" s="4"/>
      <c r="DX197" s="4"/>
      <c r="DY197" s="4"/>
      <c r="DZ197" s="4"/>
      <c r="EA197" s="4"/>
      <c r="EB197" s="4"/>
      <c r="EC197" s="4"/>
      <c r="ED197" s="4"/>
      <c r="EE197" s="4"/>
      <c r="EF197" s="4"/>
      <c r="EG197" s="4"/>
      <c r="EH197" s="4"/>
      <c r="EI197" s="4"/>
      <c r="EJ197" s="4"/>
      <c r="EK197" s="4"/>
      <c r="EL197" s="4"/>
      <c r="EM197" s="4"/>
      <c r="EN197" s="4"/>
      <c r="EO197" s="4"/>
      <c r="EP197" s="4"/>
      <c r="EQ197" s="4"/>
      <c r="ER197" s="4"/>
      <c r="ES197" s="4"/>
      <c r="ET197" s="4"/>
      <c r="EU197" s="4"/>
      <c r="EV197" s="4"/>
      <c r="EW197" s="4"/>
      <c r="EX197" s="4"/>
      <c r="EY197" s="4"/>
      <c r="EZ197" s="4"/>
      <c r="FA197" s="4"/>
      <c r="FB197" s="4"/>
      <c r="FC197" s="4"/>
      <c r="FD197" s="4"/>
      <c r="FE197" s="4"/>
      <c r="FF197" s="4"/>
      <c r="FG197" s="4"/>
      <c r="FH197" s="4"/>
      <c r="FI197" s="4"/>
      <c r="FJ197" s="4"/>
      <c r="FK197" s="4"/>
      <c r="FL197" s="4"/>
      <c r="FM197" s="4"/>
      <c r="FN197" s="4"/>
      <c r="FO197" s="4"/>
      <c r="FP197" s="4"/>
      <c r="FQ197" s="4"/>
      <c r="FR197" s="4"/>
      <c r="FS197" s="4"/>
      <c r="FT197" s="4"/>
      <c r="FU197" s="4"/>
      <c r="FV197" s="4"/>
      <c r="FW197" s="4"/>
      <c r="FX197" s="4"/>
      <c r="FY197" s="4"/>
      <c r="FZ197" s="4"/>
      <c r="GA197" s="4"/>
      <c r="GB197" s="4"/>
      <c r="GC197" s="4"/>
      <c r="GD197" s="4"/>
      <c r="GE197" s="4"/>
      <c r="GF197" s="4"/>
      <c r="GG197" s="4"/>
      <c r="GH197" s="4"/>
      <c r="GI197" s="4"/>
      <c r="GJ197" s="4"/>
      <c r="GK197" s="4"/>
    </row>
    <row r="198" spans="1:193" x14ac:dyDescent="0.2">
      <c r="A198" s="11"/>
      <c r="B198" s="12"/>
      <c r="C198" s="33" t="s">
        <v>4</v>
      </c>
      <c r="D198" s="34">
        <f t="shared" ref="D198:J198" si="94">ROUND(D196/D197,5)</f>
        <v>0</v>
      </c>
      <c r="E198" s="34">
        <f t="shared" si="94"/>
        <v>5.1470000000000002E-2</v>
      </c>
      <c r="F198" s="34">
        <f t="shared" si="94"/>
        <v>6.25E-2</v>
      </c>
      <c r="G198" s="34">
        <f t="shared" si="94"/>
        <v>8.8239999999999999E-2</v>
      </c>
      <c r="H198" s="34">
        <f t="shared" si="94"/>
        <v>3.39E-2</v>
      </c>
      <c r="I198" s="34">
        <f t="shared" si="94"/>
        <v>0</v>
      </c>
      <c r="J198" s="35">
        <f t="shared" si="94"/>
        <v>0</v>
      </c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  <c r="BS198" s="4"/>
      <c r="BT198" s="4"/>
      <c r="BU198" s="4"/>
      <c r="BV198" s="4"/>
      <c r="BW198" s="4"/>
      <c r="BX198" s="4"/>
      <c r="BY198" s="4"/>
      <c r="BZ198" s="4"/>
      <c r="CA198" s="4"/>
      <c r="CB198" s="4"/>
      <c r="CC198" s="4"/>
      <c r="CD198" s="4"/>
      <c r="CE198" s="4"/>
      <c r="CF198" s="4"/>
      <c r="CG198" s="4"/>
      <c r="CH198" s="4"/>
      <c r="CI198" s="4"/>
      <c r="CJ198" s="4"/>
      <c r="CK198" s="4"/>
      <c r="CL198" s="4"/>
      <c r="CM198" s="4"/>
      <c r="CN198" s="4"/>
      <c r="CO198" s="4"/>
      <c r="CP198" s="4"/>
      <c r="CQ198" s="4"/>
      <c r="CR198" s="4"/>
      <c r="CS198" s="4"/>
      <c r="CT198" s="4"/>
      <c r="CU198" s="4"/>
      <c r="CV198" s="4"/>
      <c r="CW198" s="4"/>
      <c r="CX198" s="4"/>
      <c r="CY198" s="4"/>
      <c r="CZ198" s="4"/>
      <c r="DA198" s="4"/>
      <c r="DB198" s="4"/>
      <c r="DC198" s="4"/>
      <c r="DD198" s="4"/>
      <c r="DE198" s="4"/>
      <c r="DF198" s="4"/>
      <c r="DG198" s="4"/>
      <c r="DH198" s="4"/>
      <c r="DI198" s="4"/>
      <c r="DJ198" s="4"/>
      <c r="DK198" s="4"/>
      <c r="DL198" s="4"/>
      <c r="DM198" s="4"/>
      <c r="DN198" s="4"/>
      <c r="DO198" s="4"/>
      <c r="DP198" s="4"/>
      <c r="DQ198" s="4"/>
      <c r="DR198" s="4"/>
      <c r="DS198" s="4"/>
      <c r="DT198" s="4"/>
      <c r="DU198" s="4"/>
      <c r="DV198" s="4"/>
      <c r="DW198" s="4"/>
      <c r="DX198" s="4"/>
      <c r="DY198" s="4"/>
      <c r="DZ198" s="4"/>
      <c r="EA198" s="4"/>
      <c r="EB198" s="4"/>
      <c r="EC198" s="4"/>
      <c r="ED198" s="4"/>
      <c r="EE198" s="4"/>
      <c r="EF198" s="4"/>
      <c r="EG198" s="4"/>
      <c r="EH198" s="4"/>
      <c r="EI198" s="4"/>
      <c r="EJ198" s="4"/>
      <c r="EK198" s="4"/>
      <c r="EL198" s="4"/>
      <c r="EM198" s="4"/>
      <c r="EN198" s="4"/>
      <c r="EO198" s="4"/>
      <c r="EP198" s="4"/>
      <c r="EQ198" s="4"/>
      <c r="ER198" s="4"/>
      <c r="ES198" s="4"/>
      <c r="ET198" s="4"/>
      <c r="EU198" s="4"/>
      <c r="EV198" s="4"/>
      <c r="EW198" s="4"/>
      <c r="EX198" s="4"/>
      <c r="EY198" s="4"/>
      <c r="EZ198" s="4"/>
      <c r="FA198" s="4"/>
      <c r="FB198" s="4"/>
      <c r="FC198" s="4"/>
      <c r="FD198" s="4"/>
      <c r="FE198" s="4"/>
      <c r="FF198" s="4"/>
      <c r="FG198" s="4"/>
      <c r="FH198" s="4"/>
      <c r="FI198" s="4"/>
      <c r="FJ198" s="4"/>
      <c r="FK198" s="4"/>
      <c r="FL198" s="4"/>
      <c r="FM198" s="4"/>
      <c r="FN198" s="4"/>
      <c r="FO198" s="4"/>
      <c r="FP198" s="4"/>
      <c r="FQ198" s="4"/>
      <c r="FR198" s="4"/>
      <c r="FS198" s="4"/>
      <c r="FT198" s="4"/>
      <c r="FU198" s="4"/>
      <c r="FV198" s="4"/>
      <c r="FW198" s="4"/>
      <c r="FX198" s="4"/>
      <c r="FY198" s="4"/>
      <c r="FZ198" s="4"/>
      <c r="GA198" s="4"/>
      <c r="GB198" s="4"/>
      <c r="GC198" s="4"/>
      <c r="GD198" s="4"/>
      <c r="GE198" s="4"/>
      <c r="GF198" s="4"/>
      <c r="GG198" s="4"/>
      <c r="GH198" s="4"/>
      <c r="GI198" s="4"/>
      <c r="GJ198" s="4"/>
      <c r="GK198" s="4"/>
    </row>
    <row r="199" spans="1:193" x14ac:dyDescent="0.2">
      <c r="A199" s="11"/>
      <c r="B199" s="22" t="s">
        <v>16</v>
      </c>
      <c r="C199" s="23">
        <f>SUM(D199+E199+F199+G199+H199+I199+J199)</f>
        <v>1.18055</v>
      </c>
      <c r="D199" s="52">
        <f t="shared" ref="D199:J199" si="95">ROUND(D198*5,5)</f>
        <v>0</v>
      </c>
      <c r="E199" s="52">
        <f t="shared" si="95"/>
        <v>0.25735000000000002</v>
      </c>
      <c r="F199" s="52">
        <f t="shared" si="95"/>
        <v>0.3125</v>
      </c>
      <c r="G199" s="52">
        <f t="shared" si="95"/>
        <v>0.44119999999999998</v>
      </c>
      <c r="H199" s="52">
        <f t="shared" si="95"/>
        <v>0.16950000000000001</v>
      </c>
      <c r="I199" s="52">
        <f t="shared" si="95"/>
        <v>0</v>
      </c>
      <c r="J199" s="53">
        <f t="shared" si="95"/>
        <v>0</v>
      </c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  <c r="BZ199" s="4"/>
      <c r="CA199" s="4"/>
      <c r="CB199" s="4"/>
      <c r="CC199" s="4"/>
      <c r="CD199" s="4"/>
      <c r="CE199" s="4"/>
      <c r="CF199" s="4"/>
      <c r="CG199" s="4"/>
      <c r="CH199" s="4"/>
      <c r="CI199" s="4"/>
      <c r="CJ199" s="4"/>
      <c r="CK199" s="4"/>
      <c r="CL199" s="4"/>
      <c r="CM199" s="4"/>
      <c r="CN199" s="4"/>
      <c r="CO199" s="4"/>
      <c r="CP199" s="4"/>
      <c r="CQ199" s="4"/>
      <c r="CR199" s="4"/>
      <c r="CS199" s="4"/>
      <c r="CT199" s="4"/>
      <c r="CU199" s="4"/>
      <c r="CV199" s="4"/>
      <c r="CW199" s="4"/>
      <c r="CX199" s="4"/>
      <c r="CY199" s="4"/>
      <c r="CZ199" s="4"/>
      <c r="DA199" s="4"/>
      <c r="DB199" s="4"/>
      <c r="DC199" s="4"/>
      <c r="DD199" s="4"/>
      <c r="DE199" s="4"/>
      <c r="DF199" s="4"/>
      <c r="DG199" s="4"/>
      <c r="DH199" s="4"/>
      <c r="DI199" s="4"/>
      <c r="DJ199" s="4"/>
      <c r="DK199" s="4"/>
      <c r="DL199" s="4"/>
      <c r="DM199" s="4"/>
      <c r="DN199" s="4"/>
      <c r="DO199" s="4"/>
      <c r="DP199" s="4"/>
      <c r="DQ199" s="4"/>
      <c r="DR199" s="4"/>
      <c r="DS199" s="4"/>
      <c r="DT199" s="4"/>
      <c r="DU199" s="4"/>
      <c r="DV199" s="4"/>
      <c r="DW199" s="4"/>
      <c r="DX199" s="4"/>
      <c r="DY199" s="4"/>
      <c r="DZ199" s="4"/>
      <c r="EA199" s="4"/>
      <c r="EB199" s="4"/>
      <c r="EC199" s="4"/>
      <c r="ED199" s="4"/>
      <c r="EE199" s="4"/>
      <c r="EF199" s="4"/>
      <c r="EG199" s="4"/>
      <c r="EH199" s="4"/>
      <c r="EI199" s="4"/>
      <c r="EJ199" s="4"/>
      <c r="EK199" s="4"/>
      <c r="EL199" s="4"/>
      <c r="EM199" s="4"/>
      <c r="EN199" s="4"/>
      <c r="EO199" s="4"/>
      <c r="EP199" s="4"/>
      <c r="EQ199" s="4"/>
      <c r="ER199" s="4"/>
      <c r="ES199" s="4"/>
      <c r="ET199" s="4"/>
      <c r="EU199" s="4"/>
      <c r="EV199" s="4"/>
      <c r="EW199" s="4"/>
      <c r="EX199" s="4"/>
      <c r="EY199" s="4"/>
      <c r="EZ199" s="4"/>
      <c r="FA199" s="4"/>
      <c r="FB199" s="4"/>
      <c r="FC199" s="4"/>
      <c r="FD199" s="4"/>
      <c r="FE199" s="4"/>
      <c r="FF199" s="4"/>
      <c r="FG199" s="4"/>
      <c r="FH199" s="4"/>
      <c r="FI199" s="4"/>
      <c r="FJ199" s="4"/>
      <c r="FK199" s="4"/>
      <c r="FL199" s="4"/>
      <c r="FM199" s="4"/>
      <c r="FN199" s="4"/>
      <c r="FO199" s="4"/>
      <c r="FP199" s="4"/>
      <c r="FQ199" s="4"/>
      <c r="FR199" s="4"/>
      <c r="FS199" s="4"/>
      <c r="FT199" s="4"/>
      <c r="FU199" s="4"/>
      <c r="FV199" s="4"/>
      <c r="FW199" s="4"/>
      <c r="FX199" s="4"/>
      <c r="FY199" s="4"/>
      <c r="FZ199" s="4"/>
      <c r="GA199" s="4"/>
      <c r="GB199" s="4"/>
      <c r="GC199" s="4"/>
      <c r="GD199" s="4"/>
      <c r="GE199" s="4"/>
      <c r="GF199" s="4"/>
      <c r="GG199" s="4"/>
      <c r="GH199" s="4"/>
      <c r="GI199" s="4"/>
      <c r="GJ199" s="4"/>
      <c r="GK199" s="4"/>
    </row>
    <row r="200" spans="1:193" x14ac:dyDescent="0.2">
      <c r="A200" s="26" t="s">
        <v>66</v>
      </c>
      <c r="B200" s="27" t="s">
        <v>14</v>
      </c>
      <c r="C200" s="13">
        <f>D200+E200+F200+G200+H200+I200+J200</f>
        <v>72</v>
      </c>
      <c r="D200" s="68">
        <v>1</v>
      </c>
      <c r="E200" s="68">
        <v>11</v>
      </c>
      <c r="F200" s="68">
        <v>14</v>
      </c>
      <c r="G200" s="68">
        <v>26</v>
      </c>
      <c r="H200" s="68">
        <v>13</v>
      </c>
      <c r="I200" s="68">
        <v>6</v>
      </c>
      <c r="J200" s="69">
        <v>1</v>
      </c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  <c r="BT200" s="4"/>
      <c r="BU200" s="4"/>
      <c r="BV200" s="4"/>
      <c r="BW200" s="4"/>
      <c r="BX200" s="4"/>
      <c r="BY200" s="4"/>
      <c r="BZ200" s="4"/>
      <c r="CA200" s="4"/>
      <c r="CB200" s="4"/>
      <c r="CC200" s="4"/>
      <c r="CD200" s="4"/>
      <c r="CE200" s="4"/>
      <c r="CF200" s="4"/>
      <c r="CG200" s="4"/>
      <c r="CH200" s="4"/>
      <c r="CI200" s="4"/>
      <c r="CJ200" s="4"/>
      <c r="CK200" s="4"/>
      <c r="CL200" s="4"/>
      <c r="CM200" s="4"/>
      <c r="CN200" s="4"/>
      <c r="CO200" s="4"/>
      <c r="CP200" s="4"/>
      <c r="CQ200" s="4"/>
      <c r="CR200" s="4"/>
      <c r="CS200" s="4"/>
      <c r="CT200" s="4"/>
      <c r="CU200" s="4"/>
      <c r="CV200" s="4"/>
      <c r="CW200" s="4"/>
      <c r="CX200" s="4"/>
      <c r="CY200" s="4"/>
      <c r="CZ200" s="4"/>
      <c r="DA200" s="4"/>
      <c r="DB200" s="4"/>
      <c r="DC200" s="4"/>
      <c r="DD200" s="4"/>
      <c r="DE200" s="4"/>
      <c r="DF200" s="4"/>
      <c r="DG200" s="4"/>
      <c r="DH200" s="4"/>
      <c r="DI200" s="4"/>
      <c r="DJ200" s="4"/>
      <c r="DK200" s="4"/>
      <c r="DL200" s="4"/>
      <c r="DM200" s="4"/>
      <c r="DN200" s="4"/>
      <c r="DO200" s="4"/>
      <c r="DP200" s="4"/>
      <c r="DQ200" s="4"/>
      <c r="DR200" s="4"/>
      <c r="DS200" s="4"/>
      <c r="DT200" s="4"/>
      <c r="DU200" s="4"/>
      <c r="DV200" s="4"/>
      <c r="DW200" s="4"/>
      <c r="DX200" s="4"/>
      <c r="DY200" s="4"/>
      <c r="DZ200" s="4"/>
      <c r="EA200" s="4"/>
      <c r="EB200" s="4"/>
      <c r="EC200" s="4"/>
      <c r="ED200" s="4"/>
      <c r="EE200" s="4"/>
      <c r="EF200" s="4"/>
      <c r="EG200" s="4"/>
      <c r="EH200" s="4"/>
      <c r="EI200" s="4"/>
      <c r="EJ200" s="4"/>
      <c r="EK200" s="4"/>
      <c r="EL200" s="4"/>
      <c r="EM200" s="4"/>
      <c r="EN200" s="4"/>
      <c r="EO200" s="4"/>
      <c r="EP200" s="4"/>
      <c r="EQ200" s="4"/>
      <c r="ER200" s="4"/>
      <c r="ES200" s="4"/>
      <c r="ET200" s="4"/>
      <c r="EU200" s="4"/>
      <c r="EV200" s="4"/>
      <c r="EW200" s="4"/>
      <c r="EX200" s="4"/>
      <c r="EY200" s="4"/>
      <c r="EZ200" s="4"/>
      <c r="FA200" s="4"/>
      <c r="FB200" s="4"/>
      <c r="FC200" s="4"/>
      <c r="FD200" s="4"/>
      <c r="FE200" s="4"/>
      <c r="FF200" s="4"/>
      <c r="FG200" s="4"/>
      <c r="FH200" s="4"/>
      <c r="FI200" s="4"/>
      <c r="FJ200" s="4"/>
      <c r="FK200" s="4"/>
      <c r="FL200" s="4"/>
      <c r="FM200" s="4"/>
      <c r="FN200" s="4"/>
      <c r="FO200" s="4"/>
      <c r="FP200" s="4"/>
      <c r="FQ200" s="4"/>
      <c r="FR200" s="4"/>
      <c r="FS200" s="4"/>
      <c r="FT200" s="4"/>
      <c r="FU200" s="4"/>
      <c r="FV200" s="4"/>
      <c r="FW200" s="4"/>
      <c r="FX200" s="4"/>
      <c r="FY200" s="4"/>
      <c r="FZ200" s="4"/>
      <c r="GA200" s="4"/>
      <c r="GB200" s="4"/>
      <c r="GC200" s="4"/>
      <c r="GD200" s="4"/>
      <c r="GE200" s="4"/>
      <c r="GF200" s="4"/>
      <c r="GG200" s="4"/>
      <c r="GH200" s="4"/>
      <c r="GI200" s="4"/>
      <c r="GJ200" s="4"/>
      <c r="GK200" s="4"/>
    </row>
    <row r="201" spans="1:193" x14ac:dyDescent="0.25">
      <c r="A201" s="11"/>
      <c r="B201" s="12" t="s">
        <v>15</v>
      </c>
      <c r="C201" s="17">
        <f>SUM(D201:J201)</f>
        <v>2605</v>
      </c>
      <c r="D201" s="31">
        <v>331</v>
      </c>
      <c r="E201" s="31">
        <v>318</v>
      </c>
      <c r="F201" s="31">
        <v>258</v>
      </c>
      <c r="G201" s="31">
        <v>341</v>
      </c>
      <c r="H201" s="31">
        <v>389</v>
      </c>
      <c r="I201" s="31">
        <v>501</v>
      </c>
      <c r="J201" s="32">
        <v>467</v>
      </c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  <c r="BS201" s="4"/>
      <c r="BT201" s="4"/>
      <c r="BU201" s="4"/>
      <c r="BV201" s="4"/>
      <c r="BW201" s="4"/>
      <c r="BX201" s="4"/>
      <c r="BY201" s="4"/>
      <c r="BZ201" s="4"/>
      <c r="CA201" s="4"/>
      <c r="CB201" s="4"/>
      <c r="CC201" s="4"/>
      <c r="CD201" s="4"/>
      <c r="CE201" s="4"/>
      <c r="CF201" s="4"/>
      <c r="CG201" s="4"/>
      <c r="CH201" s="4"/>
      <c r="CI201" s="4"/>
      <c r="CJ201" s="4"/>
      <c r="CK201" s="4"/>
      <c r="CL201" s="4"/>
      <c r="CM201" s="4"/>
      <c r="CN201" s="4"/>
      <c r="CO201" s="4"/>
      <c r="CP201" s="4"/>
      <c r="CQ201" s="4"/>
      <c r="CR201" s="4"/>
      <c r="CS201" s="4"/>
      <c r="CT201" s="4"/>
      <c r="CU201" s="4"/>
      <c r="CV201" s="4"/>
      <c r="CW201" s="4"/>
      <c r="CX201" s="4"/>
      <c r="CY201" s="4"/>
      <c r="CZ201" s="4"/>
      <c r="DA201" s="4"/>
      <c r="DB201" s="4"/>
      <c r="DC201" s="4"/>
      <c r="DD201" s="4"/>
      <c r="DE201" s="4"/>
      <c r="DF201" s="4"/>
      <c r="DG201" s="4"/>
      <c r="DH201" s="4"/>
      <c r="DI201" s="4"/>
      <c r="DJ201" s="4"/>
      <c r="DK201" s="4"/>
      <c r="DL201" s="4"/>
      <c r="DM201" s="4"/>
      <c r="DN201" s="4"/>
      <c r="DO201" s="4"/>
      <c r="DP201" s="4"/>
      <c r="DQ201" s="4"/>
      <c r="DR201" s="4"/>
      <c r="DS201" s="4"/>
      <c r="DT201" s="4"/>
      <c r="DU201" s="4"/>
      <c r="DV201" s="4"/>
      <c r="DW201" s="4"/>
      <c r="DX201" s="4"/>
      <c r="DY201" s="4"/>
      <c r="DZ201" s="4"/>
      <c r="EA201" s="4"/>
      <c r="EB201" s="4"/>
      <c r="EC201" s="4"/>
      <c r="ED201" s="4"/>
      <c r="EE201" s="4"/>
      <c r="EF201" s="4"/>
      <c r="EG201" s="4"/>
      <c r="EH201" s="4"/>
      <c r="EI201" s="4"/>
      <c r="EJ201" s="4"/>
      <c r="EK201" s="4"/>
      <c r="EL201" s="4"/>
      <c r="EM201" s="4"/>
      <c r="EN201" s="4"/>
      <c r="EO201" s="4"/>
      <c r="EP201" s="4"/>
      <c r="EQ201" s="4"/>
      <c r="ER201" s="4"/>
      <c r="ES201" s="4"/>
      <c r="ET201" s="4"/>
      <c r="EU201" s="4"/>
      <c r="EV201" s="4"/>
      <c r="EW201" s="4"/>
      <c r="EX201" s="4"/>
      <c r="EY201" s="4"/>
      <c r="EZ201" s="4"/>
      <c r="FA201" s="4"/>
      <c r="FB201" s="4"/>
      <c r="FC201" s="4"/>
      <c r="FD201" s="4"/>
      <c r="FE201" s="4"/>
      <c r="FF201" s="4"/>
      <c r="FG201" s="4"/>
      <c r="FH201" s="4"/>
      <c r="FI201" s="4"/>
      <c r="FJ201" s="4"/>
      <c r="FK201" s="4"/>
      <c r="FL201" s="4"/>
      <c r="FM201" s="4"/>
      <c r="FN201" s="4"/>
      <c r="FO201" s="4"/>
      <c r="FP201" s="4"/>
      <c r="FQ201" s="4"/>
      <c r="FR201" s="4"/>
      <c r="FS201" s="4"/>
      <c r="FT201" s="4"/>
      <c r="FU201" s="4"/>
      <c r="FV201" s="4"/>
      <c r="FW201" s="4"/>
      <c r="FX201" s="4"/>
      <c r="FY201" s="4"/>
      <c r="FZ201" s="4"/>
      <c r="GA201" s="4"/>
      <c r="GB201" s="4"/>
      <c r="GC201" s="4"/>
      <c r="GD201" s="4"/>
      <c r="GE201" s="4"/>
      <c r="GF201" s="4"/>
      <c r="GG201" s="4"/>
      <c r="GH201" s="4"/>
      <c r="GI201" s="4"/>
      <c r="GJ201" s="4"/>
      <c r="GK201" s="4"/>
    </row>
    <row r="202" spans="1:193" x14ac:dyDescent="0.2">
      <c r="A202" s="11"/>
      <c r="B202" s="12"/>
      <c r="C202" s="33"/>
      <c r="D202" s="34">
        <f t="shared" ref="D202:J202" si="96">ROUND(D200/D201,5)</f>
        <v>3.0200000000000001E-3</v>
      </c>
      <c r="E202" s="34">
        <f t="shared" si="96"/>
        <v>3.4590000000000003E-2</v>
      </c>
      <c r="F202" s="34">
        <f t="shared" si="96"/>
        <v>5.4260000000000003E-2</v>
      </c>
      <c r="G202" s="34">
        <f t="shared" si="96"/>
        <v>7.6249999999999998E-2</v>
      </c>
      <c r="H202" s="34">
        <f t="shared" si="96"/>
        <v>3.3419999999999998E-2</v>
      </c>
      <c r="I202" s="34">
        <f t="shared" si="96"/>
        <v>1.1979999999999999E-2</v>
      </c>
      <c r="J202" s="35">
        <f t="shared" si="96"/>
        <v>2.14E-3</v>
      </c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  <c r="BS202" s="4"/>
      <c r="BT202" s="4"/>
      <c r="BU202" s="4"/>
      <c r="BV202" s="4"/>
      <c r="BW202" s="4"/>
      <c r="BX202" s="4"/>
      <c r="BY202" s="4"/>
      <c r="BZ202" s="4"/>
      <c r="CA202" s="4"/>
      <c r="CB202" s="4"/>
      <c r="CC202" s="4"/>
      <c r="CD202" s="4"/>
      <c r="CE202" s="4"/>
      <c r="CF202" s="4"/>
      <c r="CG202" s="4"/>
      <c r="CH202" s="4"/>
      <c r="CI202" s="4"/>
      <c r="CJ202" s="4"/>
      <c r="CK202" s="4"/>
      <c r="CL202" s="4"/>
      <c r="CM202" s="4"/>
      <c r="CN202" s="4"/>
      <c r="CO202" s="4"/>
      <c r="CP202" s="4"/>
      <c r="CQ202" s="4"/>
      <c r="CR202" s="4"/>
      <c r="CS202" s="4"/>
      <c r="CT202" s="4"/>
      <c r="CU202" s="4"/>
      <c r="CV202" s="4"/>
      <c r="CW202" s="4"/>
      <c r="CX202" s="4"/>
      <c r="CY202" s="4"/>
      <c r="CZ202" s="4"/>
      <c r="DA202" s="4"/>
      <c r="DB202" s="4"/>
      <c r="DC202" s="4"/>
      <c r="DD202" s="4"/>
      <c r="DE202" s="4"/>
      <c r="DF202" s="4"/>
      <c r="DG202" s="4"/>
      <c r="DH202" s="4"/>
      <c r="DI202" s="4"/>
      <c r="DJ202" s="4"/>
      <c r="DK202" s="4"/>
      <c r="DL202" s="4"/>
      <c r="DM202" s="4"/>
      <c r="DN202" s="4"/>
      <c r="DO202" s="4"/>
      <c r="DP202" s="4"/>
      <c r="DQ202" s="4"/>
      <c r="DR202" s="4"/>
      <c r="DS202" s="4"/>
      <c r="DT202" s="4"/>
      <c r="DU202" s="4"/>
      <c r="DV202" s="4"/>
      <c r="DW202" s="4"/>
      <c r="DX202" s="4"/>
      <c r="DY202" s="4"/>
      <c r="DZ202" s="4"/>
      <c r="EA202" s="4"/>
      <c r="EB202" s="4"/>
      <c r="EC202" s="4"/>
      <c r="ED202" s="4"/>
      <c r="EE202" s="4"/>
      <c r="EF202" s="4"/>
      <c r="EG202" s="4"/>
      <c r="EH202" s="4"/>
      <c r="EI202" s="4"/>
      <c r="EJ202" s="4"/>
      <c r="EK202" s="4"/>
      <c r="EL202" s="4"/>
      <c r="EM202" s="4"/>
      <c r="EN202" s="4"/>
      <c r="EO202" s="4"/>
      <c r="EP202" s="4"/>
      <c r="EQ202" s="4"/>
      <c r="ER202" s="4"/>
      <c r="ES202" s="4"/>
      <c r="ET202" s="4"/>
      <c r="EU202" s="4"/>
      <c r="EV202" s="4"/>
      <c r="EW202" s="4"/>
      <c r="EX202" s="4"/>
      <c r="EY202" s="4"/>
      <c r="EZ202" s="4"/>
      <c r="FA202" s="4"/>
      <c r="FB202" s="4"/>
      <c r="FC202" s="4"/>
      <c r="FD202" s="4"/>
      <c r="FE202" s="4"/>
      <c r="FF202" s="4"/>
      <c r="FG202" s="4"/>
      <c r="FH202" s="4"/>
      <c r="FI202" s="4"/>
      <c r="FJ202" s="4"/>
      <c r="FK202" s="4"/>
      <c r="FL202" s="4"/>
      <c r="FM202" s="4"/>
      <c r="FN202" s="4"/>
      <c r="FO202" s="4"/>
      <c r="FP202" s="4"/>
      <c r="FQ202" s="4"/>
      <c r="FR202" s="4"/>
      <c r="FS202" s="4"/>
      <c r="FT202" s="4"/>
      <c r="FU202" s="4"/>
      <c r="FV202" s="4"/>
      <c r="FW202" s="4"/>
      <c r="FX202" s="4"/>
      <c r="FY202" s="4"/>
      <c r="FZ202" s="4"/>
      <c r="GA202" s="4"/>
      <c r="GB202" s="4"/>
      <c r="GC202" s="4"/>
      <c r="GD202" s="4"/>
      <c r="GE202" s="4"/>
      <c r="GF202" s="4"/>
      <c r="GG202" s="4"/>
      <c r="GH202" s="4"/>
      <c r="GI202" s="4"/>
      <c r="GJ202" s="4"/>
      <c r="GK202" s="4"/>
    </row>
    <row r="203" spans="1:193" x14ac:dyDescent="0.2">
      <c r="A203" s="11"/>
      <c r="B203" s="22" t="s">
        <v>16</v>
      </c>
      <c r="C203" s="23">
        <f>SUM(D203+E203+F203+G203+H203+I203+J203)</f>
        <v>1.0783</v>
      </c>
      <c r="D203" s="52">
        <f t="shared" ref="D203:J203" si="97">ROUND(D202*5,5)</f>
        <v>1.5100000000000001E-2</v>
      </c>
      <c r="E203" s="52">
        <f t="shared" si="97"/>
        <v>0.17294999999999999</v>
      </c>
      <c r="F203" s="52">
        <f t="shared" si="97"/>
        <v>0.27129999999999999</v>
      </c>
      <c r="G203" s="52">
        <f t="shared" si="97"/>
        <v>0.38124999999999998</v>
      </c>
      <c r="H203" s="52">
        <f t="shared" si="97"/>
        <v>0.1671</v>
      </c>
      <c r="I203" s="52">
        <f t="shared" si="97"/>
        <v>5.9900000000000002E-2</v>
      </c>
      <c r="J203" s="53">
        <f t="shared" si="97"/>
        <v>1.0699999999999999E-2</v>
      </c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  <c r="BS203" s="4"/>
      <c r="BT203" s="4"/>
      <c r="BU203" s="4"/>
      <c r="BV203" s="4"/>
      <c r="BW203" s="4"/>
      <c r="BX203" s="4"/>
      <c r="BY203" s="4"/>
      <c r="BZ203" s="4"/>
      <c r="CA203" s="4"/>
      <c r="CB203" s="4"/>
      <c r="CC203" s="4"/>
      <c r="CD203" s="4"/>
      <c r="CE203" s="4"/>
      <c r="CF203" s="4"/>
      <c r="CG203" s="4"/>
      <c r="CH203" s="4"/>
      <c r="CI203" s="4"/>
      <c r="CJ203" s="4"/>
      <c r="CK203" s="4"/>
      <c r="CL203" s="4"/>
      <c r="CM203" s="4"/>
      <c r="CN203" s="4"/>
      <c r="CO203" s="4"/>
      <c r="CP203" s="4"/>
      <c r="CQ203" s="4"/>
      <c r="CR203" s="4"/>
      <c r="CS203" s="4"/>
      <c r="CT203" s="4"/>
      <c r="CU203" s="4"/>
      <c r="CV203" s="4"/>
      <c r="CW203" s="4"/>
      <c r="CX203" s="4"/>
      <c r="CY203" s="4"/>
      <c r="CZ203" s="4"/>
      <c r="DA203" s="4"/>
      <c r="DB203" s="4"/>
      <c r="DC203" s="4"/>
      <c r="DD203" s="4"/>
      <c r="DE203" s="4"/>
      <c r="DF203" s="4"/>
      <c r="DG203" s="4"/>
      <c r="DH203" s="4"/>
      <c r="DI203" s="4"/>
      <c r="DJ203" s="4"/>
      <c r="DK203" s="4"/>
      <c r="DL203" s="4"/>
      <c r="DM203" s="4"/>
      <c r="DN203" s="4"/>
      <c r="DO203" s="4"/>
      <c r="DP203" s="4"/>
      <c r="DQ203" s="4"/>
      <c r="DR203" s="4"/>
      <c r="DS203" s="4"/>
      <c r="DT203" s="4"/>
      <c r="DU203" s="4"/>
      <c r="DV203" s="4"/>
      <c r="DW203" s="4"/>
      <c r="DX203" s="4"/>
      <c r="DY203" s="4"/>
      <c r="DZ203" s="4"/>
      <c r="EA203" s="4"/>
      <c r="EB203" s="4"/>
      <c r="EC203" s="4"/>
      <c r="ED203" s="4"/>
      <c r="EE203" s="4"/>
      <c r="EF203" s="4"/>
      <c r="EG203" s="4"/>
      <c r="EH203" s="4"/>
      <c r="EI203" s="4"/>
      <c r="EJ203" s="4"/>
      <c r="EK203" s="4"/>
      <c r="EL203" s="4"/>
      <c r="EM203" s="4"/>
      <c r="EN203" s="4"/>
      <c r="EO203" s="4"/>
      <c r="EP203" s="4"/>
      <c r="EQ203" s="4"/>
      <c r="ER203" s="4"/>
      <c r="ES203" s="4"/>
      <c r="ET203" s="4"/>
      <c r="EU203" s="4"/>
      <c r="EV203" s="4"/>
      <c r="EW203" s="4"/>
      <c r="EX203" s="4"/>
      <c r="EY203" s="4"/>
      <c r="EZ203" s="4"/>
      <c r="FA203" s="4"/>
      <c r="FB203" s="4"/>
      <c r="FC203" s="4"/>
      <c r="FD203" s="4"/>
      <c r="FE203" s="4"/>
      <c r="FF203" s="4"/>
      <c r="FG203" s="4"/>
      <c r="FH203" s="4"/>
      <c r="FI203" s="4"/>
      <c r="FJ203" s="4"/>
      <c r="FK203" s="4"/>
      <c r="FL203" s="4"/>
      <c r="FM203" s="4"/>
      <c r="FN203" s="4"/>
      <c r="FO203" s="4"/>
      <c r="FP203" s="4"/>
      <c r="FQ203" s="4"/>
      <c r="FR203" s="4"/>
      <c r="FS203" s="4"/>
      <c r="FT203" s="4"/>
      <c r="FU203" s="4"/>
      <c r="FV203" s="4"/>
      <c r="FW203" s="4"/>
      <c r="FX203" s="4"/>
      <c r="FY203" s="4"/>
      <c r="FZ203" s="4"/>
      <c r="GA203" s="4"/>
      <c r="GB203" s="4"/>
      <c r="GC203" s="4"/>
      <c r="GD203" s="4"/>
      <c r="GE203" s="4"/>
      <c r="GF203" s="4"/>
      <c r="GG203" s="4"/>
      <c r="GH203" s="4"/>
      <c r="GI203" s="4"/>
      <c r="GJ203" s="4"/>
      <c r="GK203" s="4"/>
    </row>
    <row r="204" spans="1:193" x14ac:dyDescent="0.2">
      <c r="A204" s="26" t="s">
        <v>67</v>
      </c>
      <c r="B204" s="27" t="s">
        <v>14</v>
      </c>
      <c r="C204" s="13">
        <f>D204+E204+F204+G204+H204+I204+J204</f>
        <v>45</v>
      </c>
      <c r="D204" s="68">
        <v>0</v>
      </c>
      <c r="E204" s="68">
        <v>5</v>
      </c>
      <c r="F204" s="68">
        <v>14</v>
      </c>
      <c r="G204" s="68">
        <v>13</v>
      </c>
      <c r="H204" s="68">
        <v>7</v>
      </c>
      <c r="I204" s="68">
        <v>6</v>
      </c>
      <c r="J204" s="69">
        <v>0</v>
      </c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  <c r="BS204" s="4"/>
      <c r="BT204" s="4"/>
      <c r="BU204" s="4"/>
      <c r="BV204" s="4"/>
      <c r="BW204" s="4"/>
      <c r="BX204" s="4"/>
      <c r="BY204" s="4"/>
      <c r="BZ204" s="4"/>
      <c r="CA204" s="4"/>
      <c r="CB204" s="4"/>
      <c r="CC204" s="4"/>
      <c r="CD204" s="4"/>
      <c r="CE204" s="4"/>
      <c r="CF204" s="4"/>
      <c r="CG204" s="4"/>
      <c r="CH204" s="4"/>
      <c r="CI204" s="4"/>
      <c r="CJ204" s="4"/>
      <c r="CK204" s="4"/>
      <c r="CL204" s="4"/>
      <c r="CM204" s="4"/>
      <c r="CN204" s="4"/>
      <c r="CO204" s="4"/>
      <c r="CP204" s="4"/>
      <c r="CQ204" s="4"/>
      <c r="CR204" s="4"/>
      <c r="CS204" s="4"/>
      <c r="CT204" s="4"/>
      <c r="CU204" s="4"/>
      <c r="CV204" s="4"/>
      <c r="CW204" s="4"/>
      <c r="CX204" s="4"/>
      <c r="CY204" s="4"/>
      <c r="CZ204" s="4"/>
      <c r="DA204" s="4"/>
      <c r="DB204" s="4"/>
      <c r="DC204" s="4"/>
      <c r="DD204" s="4"/>
      <c r="DE204" s="4"/>
      <c r="DF204" s="4"/>
      <c r="DG204" s="4"/>
      <c r="DH204" s="4"/>
      <c r="DI204" s="4"/>
      <c r="DJ204" s="4"/>
      <c r="DK204" s="4"/>
      <c r="DL204" s="4"/>
      <c r="DM204" s="4"/>
      <c r="DN204" s="4"/>
      <c r="DO204" s="4"/>
      <c r="DP204" s="4"/>
      <c r="DQ204" s="4"/>
      <c r="DR204" s="4"/>
      <c r="DS204" s="4"/>
      <c r="DT204" s="4"/>
      <c r="DU204" s="4"/>
      <c r="DV204" s="4"/>
      <c r="DW204" s="4"/>
      <c r="DX204" s="4"/>
      <c r="DY204" s="4"/>
      <c r="DZ204" s="4"/>
      <c r="EA204" s="4"/>
      <c r="EB204" s="4"/>
      <c r="EC204" s="4"/>
      <c r="ED204" s="4"/>
      <c r="EE204" s="4"/>
      <c r="EF204" s="4"/>
      <c r="EG204" s="4"/>
      <c r="EH204" s="4"/>
      <c r="EI204" s="4"/>
      <c r="EJ204" s="4"/>
      <c r="EK204" s="4"/>
      <c r="EL204" s="4"/>
      <c r="EM204" s="4"/>
      <c r="EN204" s="4"/>
      <c r="EO204" s="4"/>
      <c r="EP204" s="4"/>
      <c r="EQ204" s="4"/>
      <c r="ER204" s="4"/>
      <c r="ES204" s="4"/>
      <c r="ET204" s="4"/>
      <c r="EU204" s="4"/>
      <c r="EV204" s="4"/>
      <c r="EW204" s="4"/>
      <c r="EX204" s="4"/>
      <c r="EY204" s="4"/>
      <c r="EZ204" s="4"/>
      <c r="FA204" s="4"/>
      <c r="FB204" s="4"/>
      <c r="FC204" s="4"/>
      <c r="FD204" s="4"/>
      <c r="FE204" s="4"/>
      <c r="FF204" s="4"/>
      <c r="FG204" s="4"/>
      <c r="FH204" s="4"/>
      <c r="FI204" s="4"/>
      <c r="FJ204" s="4"/>
      <c r="FK204" s="4"/>
      <c r="FL204" s="4"/>
      <c r="FM204" s="4"/>
      <c r="FN204" s="4"/>
      <c r="FO204" s="4"/>
      <c r="FP204" s="4"/>
      <c r="FQ204" s="4"/>
      <c r="FR204" s="4"/>
      <c r="FS204" s="4"/>
      <c r="FT204" s="4"/>
      <c r="FU204" s="4"/>
      <c r="FV204" s="4"/>
      <c r="FW204" s="4"/>
      <c r="FX204" s="4"/>
      <c r="FY204" s="4"/>
      <c r="FZ204" s="4"/>
      <c r="GA204" s="4"/>
      <c r="GB204" s="4"/>
      <c r="GC204" s="4"/>
      <c r="GD204" s="4"/>
      <c r="GE204" s="4"/>
      <c r="GF204" s="4"/>
      <c r="GG204" s="4"/>
      <c r="GH204" s="4"/>
      <c r="GI204" s="4"/>
      <c r="GJ204" s="4"/>
      <c r="GK204" s="4"/>
    </row>
    <row r="205" spans="1:193" x14ac:dyDescent="0.25">
      <c r="A205" s="11"/>
      <c r="B205" s="12" t="s">
        <v>15</v>
      </c>
      <c r="C205" s="17">
        <f>SUM(D205:J205)</f>
        <v>1813</v>
      </c>
      <c r="D205" s="31">
        <v>208</v>
      </c>
      <c r="E205" s="31">
        <v>194</v>
      </c>
      <c r="F205" s="31">
        <v>218</v>
      </c>
      <c r="G205" s="31">
        <v>254</v>
      </c>
      <c r="H205" s="31">
        <v>273</v>
      </c>
      <c r="I205" s="31">
        <v>334</v>
      </c>
      <c r="J205" s="32">
        <v>332</v>
      </c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  <c r="BR205" s="4"/>
      <c r="BS205" s="4"/>
      <c r="BT205" s="4"/>
      <c r="BU205" s="4"/>
      <c r="BV205" s="4"/>
      <c r="BW205" s="4"/>
      <c r="BX205" s="4"/>
      <c r="BY205" s="4"/>
      <c r="BZ205" s="4"/>
      <c r="CA205" s="4"/>
      <c r="CB205" s="4"/>
      <c r="CC205" s="4"/>
      <c r="CD205" s="4"/>
      <c r="CE205" s="4"/>
      <c r="CF205" s="4"/>
      <c r="CG205" s="4"/>
      <c r="CH205" s="4"/>
      <c r="CI205" s="4"/>
      <c r="CJ205" s="4"/>
      <c r="CK205" s="4"/>
      <c r="CL205" s="4"/>
      <c r="CM205" s="4"/>
      <c r="CN205" s="4"/>
      <c r="CO205" s="4"/>
      <c r="CP205" s="4"/>
      <c r="CQ205" s="4"/>
      <c r="CR205" s="4"/>
      <c r="CS205" s="4"/>
      <c r="CT205" s="4"/>
      <c r="CU205" s="4"/>
      <c r="CV205" s="4"/>
      <c r="CW205" s="4"/>
      <c r="CX205" s="4"/>
      <c r="CY205" s="4"/>
      <c r="CZ205" s="4"/>
      <c r="DA205" s="4"/>
      <c r="DB205" s="4"/>
      <c r="DC205" s="4"/>
      <c r="DD205" s="4"/>
      <c r="DE205" s="4"/>
      <c r="DF205" s="4"/>
      <c r="DG205" s="4"/>
      <c r="DH205" s="4"/>
      <c r="DI205" s="4"/>
      <c r="DJ205" s="4"/>
      <c r="DK205" s="4"/>
      <c r="DL205" s="4"/>
      <c r="DM205" s="4"/>
      <c r="DN205" s="4"/>
      <c r="DO205" s="4"/>
      <c r="DP205" s="4"/>
      <c r="DQ205" s="4"/>
      <c r="DR205" s="4"/>
      <c r="DS205" s="4"/>
      <c r="DT205" s="4"/>
      <c r="DU205" s="4"/>
      <c r="DV205" s="4"/>
      <c r="DW205" s="4"/>
      <c r="DX205" s="4"/>
      <c r="DY205" s="4"/>
      <c r="DZ205" s="4"/>
      <c r="EA205" s="4"/>
      <c r="EB205" s="4"/>
      <c r="EC205" s="4"/>
      <c r="ED205" s="4"/>
      <c r="EE205" s="4"/>
      <c r="EF205" s="4"/>
      <c r="EG205" s="4"/>
      <c r="EH205" s="4"/>
      <c r="EI205" s="4"/>
      <c r="EJ205" s="4"/>
      <c r="EK205" s="4"/>
      <c r="EL205" s="4"/>
      <c r="EM205" s="4"/>
      <c r="EN205" s="4"/>
      <c r="EO205" s="4"/>
      <c r="EP205" s="4"/>
      <c r="EQ205" s="4"/>
      <c r="ER205" s="4"/>
      <c r="ES205" s="4"/>
      <c r="ET205" s="4"/>
      <c r="EU205" s="4"/>
      <c r="EV205" s="4"/>
      <c r="EW205" s="4"/>
      <c r="EX205" s="4"/>
      <c r="EY205" s="4"/>
      <c r="EZ205" s="4"/>
      <c r="FA205" s="4"/>
      <c r="FB205" s="4"/>
      <c r="FC205" s="4"/>
      <c r="FD205" s="4"/>
      <c r="FE205" s="4"/>
      <c r="FF205" s="4"/>
      <c r="FG205" s="4"/>
      <c r="FH205" s="4"/>
      <c r="FI205" s="4"/>
      <c r="FJ205" s="4"/>
      <c r="FK205" s="4"/>
      <c r="FL205" s="4"/>
      <c r="FM205" s="4"/>
      <c r="FN205" s="4"/>
      <c r="FO205" s="4"/>
      <c r="FP205" s="4"/>
      <c r="FQ205" s="4"/>
      <c r="FR205" s="4"/>
      <c r="FS205" s="4"/>
      <c r="FT205" s="4"/>
      <c r="FU205" s="4"/>
      <c r="FV205" s="4"/>
      <c r="FW205" s="4"/>
      <c r="FX205" s="4"/>
      <c r="FY205" s="4"/>
      <c r="FZ205" s="4"/>
      <c r="GA205" s="4"/>
      <c r="GB205" s="4"/>
      <c r="GC205" s="4"/>
      <c r="GD205" s="4"/>
      <c r="GE205" s="4"/>
      <c r="GF205" s="4"/>
      <c r="GG205" s="4"/>
      <c r="GH205" s="4"/>
      <c r="GI205" s="4"/>
      <c r="GJ205" s="4"/>
      <c r="GK205" s="4"/>
    </row>
    <row r="206" spans="1:193" x14ac:dyDescent="0.2">
      <c r="A206" s="11"/>
      <c r="B206" s="12"/>
      <c r="C206" s="33" t="s">
        <v>4</v>
      </c>
      <c r="D206" s="34">
        <f t="shared" ref="D206:J206" si="98">ROUND(D204/D205,5)</f>
        <v>0</v>
      </c>
      <c r="E206" s="34">
        <f t="shared" si="98"/>
        <v>2.5770000000000001E-2</v>
      </c>
      <c r="F206" s="34">
        <f t="shared" si="98"/>
        <v>6.4219999999999999E-2</v>
      </c>
      <c r="G206" s="34">
        <f t="shared" si="98"/>
        <v>5.1180000000000003E-2</v>
      </c>
      <c r="H206" s="34">
        <f t="shared" si="98"/>
        <v>2.564E-2</v>
      </c>
      <c r="I206" s="34">
        <f t="shared" si="98"/>
        <v>1.796E-2</v>
      </c>
      <c r="J206" s="35">
        <f t="shared" si="98"/>
        <v>0</v>
      </c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  <c r="BS206" s="4"/>
      <c r="BT206" s="4"/>
      <c r="BU206" s="4"/>
      <c r="BV206" s="4"/>
      <c r="BW206" s="4"/>
      <c r="BX206" s="4"/>
      <c r="BY206" s="4"/>
      <c r="BZ206" s="4"/>
      <c r="CA206" s="4"/>
      <c r="CB206" s="4"/>
      <c r="CC206" s="4"/>
      <c r="CD206" s="4"/>
      <c r="CE206" s="4"/>
      <c r="CF206" s="4"/>
      <c r="CG206" s="4"/>
      <c r="CH206" s="4"/>
      <c r="CI206" s="4"/>
      <c r="CJ206" s="4"/>
      <c r="CK206" s="4"/>
      <c r="CL206" s="4"/>
      <c r="CM206" s="4"/>
      <c r="CN206" s="4"/>
      <c r="CO206" s="4"/>
      <c r="CP206" s="4"/>
      <c r="CQ206" s="4"/>
      <c r="CR206" s="4"/>
      <c r="CS206" s="4"/>
      <c r="CT206" s="4"/>
      <c r="CU206" s="4"/>
      <c r="CV206" s="4"/>
      <c r="CW206" s="4"/>
      <c r="CX206" s="4"/>
      <c r="CY206" s="4"/>
      <c r="CZ206" s="4"/>
      <c r="DA206" s="4"/>
      <c r="DB206" s="4"/>
      <c r="DC206" s="4"/>
      <c r="DD206" s="4"/>
      <c r="DE206" s="4"/>
      <c r="DF206" s="4"/>
      <c r="DG206" s="4"/>
      <c r="DH206" s="4"/>
      <c r="DI206" s="4"/>
      <c r="DJ206" s="4"/>
      <c r="DK206" s="4"/>
      <c r="DL206" s="4"/>
      <c r="DM206" s="4"/>
      <c r="DN206" s="4"/>
      <c r="DO206" s="4"/>
      <c r="DP206" s="4"/>
      <c r="DQ206" s="4"/>
      <c r="DR206" s="4"/>
      <c r="DS206" s="4"/>
      <c r="DT206" s="4"/>
      <c r="DU206" s="4"/>
      <c r="DV206" s="4"/>
      <c r="DW206" s="4"/>
      <c r="DX206" s="4"/>
      <c r="DY206" s="4"/>
      <c r="DZ206" s="4"/>
      <c r="EA206" s="4"/>
      <c r="EB206" s="4"/>
      <c r="EC206" s="4"/>
      <c r="ED206" s="4"/>
      <c r="EE206" s="4"/>
      <c r="EF206" s="4"/>
      <c r="EG206" s="4"/>
      <c r="EH206" s="4"/>
      <c r="EI206" s="4"/>
      <c r="EJ206" s="4"/>
      <c r="EK206" s="4"/>
      <c r="EL206" s="4"/>
      <c r="EM206" s="4"/>
      <c r="EN206" s="4"/>
      <c r="EO206" s="4"/>
      <c r="EP206" s="4"/>
      <c r="EQ206" s="4"/>
      <c r="ER206" s="4"/>
      <c r="ES206" s="4"/>
      <c r="ET206" s="4"/>
      <c r="EU206" s="4"/>
      <c r="EV206" s="4"/>
      <c r="EW206" s="4"/>
      <c r="EX206" s="4"/>
      <c r="EY206" s="4"/>
      <c r="EZ206" s="4"/>
      <c r="FA206" s="4"/>
      <c r="FB206" s="4"/>
      <c r="FC206" s="4"/>
      <c r="FD206" s="4"/>
      <c r="FE206" s="4"/>
      <c r="FF206" s="4"/>
      <c r="FG206" s="4"/>
      <c r="FH206" s="4"/>
      <c r="FI206" s="4"/>
      <c r="FJ206" s="4"/>
      <c r="FK206" s="4"/>
      <c r="FL206" s="4"/>
      <c r="FM206" s="4"/>
      <c r="FN206" s="4"/>
      <c r="FO206" s="4"/>
      <c r="FP206" s="4"/>
      <c r="FQ206" s="4"/>
      <c r="FR206" s="4"/>
      <c r="FS206" s="4"/>
      <c r="FT206" s="4"/>
      <c r="FU206" s="4"/>
      <c r="FV206" s="4"/>
      <c r="FW206" s="4"/>
      <c r="FX206" s="4"/>
      <c r="FY206" s="4"/>
      <c r="FZ206" s="4"/>
      <c r="GA206" s="4"/>
      <c r="GB206" s="4"/>
      <c r="GC206" s="4"/>
      <c r="GD206" s="4"/>
      <c r="GE206" s="4"/>
      <c r="GF206" s="4"/>
      <c r="GG206" s="4"/>
      <c r="GH206" s="4"/>
      <c r="GI206" s="4"/>
      <c r="GJ206" s="4"/>
      <c r="GK206" s="4"/>
    </row>
    <row r="207" spans="1:193" x14ac:dyDescent="0.2">
      <c r="A207" s="63"/>
      <c r="B207" s="37" t="s">
        <v>16</v>
      </c>
      <c r="C207" s="38">
        <f>SUM(D207+E207+F207+G207+H207+I207+J207)</f>
        <v>0.92384999999999995</v>
      </c>
      <c r="D207" s="40">
        <f t="shared" ref="D207:J207" si="99">ROUND(D206*5,5)</f>
        <v>0</v>
      </c>
      <c r="E207" s="40">
        <f t="shared" si="99"/>
        <v>0.12884999999999999</v>
      </c>
      <c r="F207" s="40">
        <f t="shared" si="99"/>
        <v>0.3211</v>
      </c>
      <c r="G207" s="40">
        <f t="shared" si="99"/>
        <v>0.25590000000000002</v>
      </c>
      <c r="H207" s="40">
        <f t="shared" si="99"/>
        <v>0.12820000000000001</v>
      </c>
      <c r="I207" s="40">
        <f t="shared" si="99"/>
        <v>8.9800000000000005E-2</v>
      </c>
      <c r="J207" s="41">
        <f t="shared" si="99"/>
        <v>0</v>
      </c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  <c r="BR207" s="4"/>
      <c r="BS207" s="4"/>
      <c r="BT207" s="4"/>
      <c r="BU207" s="4"/>
      <c r="BV207" s="4"/>
      <c r="BW207" s="4"/>
      <c r="BX207" s="4"/>
      <c r="BY207" s="4"/>
      <c r="BZ207" s="4"/>
      <c r="CA207" s="4"/>
      <c r="CB207" s="4"/>
      <c r="CC207" s="4"/>
      <c r="CD207" s="4"/>
      <c r="CE207" s="4"/>
      <c r="CF207" s="4"/>
      <c r="CG207" s="4"/>
      <c r="CH207" s="4"/>
      <c r="CI207" s="4"/>
      <c r="CJ207" s="4"/>
      <c r="CK207" s="4"/>
      <c r="CL207" s="4"/>
      <c r="CM207" s="4"/>
      <c r="CN207" s="4"/>
      <c r="CO207" s="4"/>
      <c r="CP207" s="4"/>
      <c r="CQ207" s="4"/>
      <c r="CR207" s="4"/>
      <c r="CS207" s="4"/>
      <c r="CT207" s="4"/>
      <c r="CU207" s="4"/>
      <c r="CV207" s="4"/>
      <c r="CW207" s="4"/>
      <c r="CX207" s="4"/>
      <c r="CY207" s="4"/>
      <c r="CZ207" s="4"/>
      <c r="DA207" s="4"/>
      <c r="DB207" s="4"/>
      <c r="DC207" s="4"/>
      <c r="DD207" s="4"/>
      <c r="DE207" s="4"/>
      <c r="DF207" s="4"/>
      <c r="DG207" s="4"/>
      <c r="DH207" s="4"/>
      <c r="DI207" s="4"/>
      <c r="DJ207" s="4"/>
      <c r="DK207" s="4"/>
      <c r="DL207" s="4"/>
      <c r="DM207" s="4"/>
      <c r="DN207" s="4"/>
      <c r="DO207" s="4"/>
      <c r="DP207" s="4"/>
      <c r="DQ207" s="4"/>
      <c r="DR207" s="4"/>
      <c r="DS207" s="4"/>
      <c r="DT207" s="4"/>
      <c r="DU207" s="4"/>
      <c r="DV207" s="4"/>
      <c r="DW207" s="4"/>
      <c r="DX207" s="4"/>
      <c r="DY207" s="4"/>
      <c r="DZ207" s="4"/>
      <c r="EA207" s="4"/>
      <c r="EB207" s="4"/>
      <c r="EC207" s="4"/>
      <c r="ED207" s="4"/>
      <c r="EE207" s="4"/>
      <c r="EF207" s="4"/>
      <c r="EG207" s="4"/>
      <c r="EH207" s="4"/>
      <c r="EI207" s="4"/>
      <c r="EJ207" s="4"/>
      <c r="EK207" s="4"/>
      <c r="EL207" s="4"/>
      <c r="EM207" s="4"/>
      <c r="EN207" s="4"/>
      <c r="EO207" s="4"/>
      <c r="EP207" s="4"/>
      <c r="EQ207" s="4"/>
      <c r="ER207" s="4"/>
      <c r="ES207" s="4"/>
      <c r="ET207" s="4"/>
      <c r="EU207" s="4"/>
      <c r="EV207" s="4"/>
      <c r="EW207" s="4"/>
      <c r="EX207" s="4"/>
      <c r="EY207" s="4"/>
      <c r="EZ207" s="4"/>
      <c r="FA207" s="4"/>
      <c r="FB207" s="4"/>
      <c r="FC207" s="4"/>
      <c r="FD207" s="4"/>
      <c r="FE207" s="4"/>
      <c r="FF207" s="4"/>
      <c r="FG207" s="4"/>
      <c r="FH207" s="4"/>
      <c r="FI207" s="4"/>
      <c r="FJ207" s="4"/>
      <c r="FK207" s="4"/>
      <c r="FL207" s="4"/>
      <c r="FM207" s="4"/>
      <c r="FN207" s="4"/>
      <c r="FO207" s="4"/>
      <c r="FP207" s="4"/>
      <c r="FQ207" s="4"/>
      <c r="FR207" s="4"/>
      <c r="FS207" s="4"/>
      <c r="FT207" s="4"/>
      <c r="FU207" s="4"/>
      <c r="FV207" s="4"/>
      <c r="FW207" s="4"/>
      <c r="FX207" s="4"/>
      <c r="FY207" s="4"/>
      <c r="FZ207" s="4"/>
      <c r="GA207" s="4"/>
      <c r="GB207" s="4"/>
      <c r="GC207" s="4"/>
      <c r="GD207" s="4"/>
      <c r="GE207" s="4"/>
      <c r="GF207" s="4"/>
      <c r="GG207" s="4"/>
      <c r="GH207" s="4"/>
      <c r="GI207" s="4"/>
      <c r="GJ207" s="4"/>
      <c r="GK207" s="4"/>
    </row>
    <row r="208" spans="1:193" x14ac:dyDescent="0.2">
      <c r="A208" s="26" t="s">
        <v>68</v>
      </c>
      <c r="B208" s="27" t="s">
        <v>14</v>
      </c>
      <c r="C208" s="13">
        <f>D208+E208+F208+G208+H208+I208+J208</f>
        <v>28</v>
      </c>
      <c r="D208" s="65">
        <v>0</v>
      </c>
      <c r="E208" s="65">
        <v>2</v>
      </c>
      <c r="F208" s="65">
        <v>7</v>
      </c>
      <c r="G208" s="65">
        <v>11</v>
      </c>
      <c r="H208" s="65">
        <v>6</v>
      </c>
      <c r="I208" s="65">
        <v>2</v>
      </c>
      <c r="J208" s="66">
        <v>0</v>
      </c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  <c r="BS208" s="4"/>
      <c r="BT208" s="4"/>
      <c r="BU208" s="4"/>
      <c r="BV208" s="4"/>
      <c r="BW208" s="4"/>
      <c r="BX208" s="4"/>
      <c r="BY208" s="4"/>
      <c r="BZ208" s="4"/>
      <c r="CA208" s="4"/>
      <c r="CB208" s="4"/>
      <c r="CC208" s="4"/>
      <c r="CD208" s="4"/>
      <c r="CE208" s="4"/>
      <c r="CF208" s="4"/>
      <c r="CG208" s="4"/>
      <c r="CH208" s="4"/>
      <c r="CI208" s="4"/>
      <c r="CJ208" s="4"/>
      <c r="CK208" s="4"/>
      <c r="CL208" s="4"/>
      <c r="CM208" s="4"/>
      <c r="CN208" s="4"/>
      <c r="CO208" s="4"/>
      <c r="CP208" s="4"/>
      <c r="CQ208" s="4"/>
      <c r="CR208" s="4"/>
      <c r="CS208" s="4"/>
      <c r="CT208" s="4"/>
      <c r="CU208" s="4"/>
      <c r="CV208" s="4"/>
      <c r="CW208" s="4"/>
      <c r="CX208" s="4"/>
      <c r="CY208" s="4"/>
      <c r="CZ208" s="4"/>
      <c r="DA208" s="4"/>
      <c r="DB208" s="4"/>
      <c r="DC208" s="4"/>
      <c r="DD208" s="4"/>
      <c r="DE208" s="4"/>
      <c r="DF208" s="4"/>
      <c r="DG208" s="4"/>
      <c r="DH208" s="4"/>
      <c r="DI208" s="4"/>
      <c r="DJ208" s="4"/>
      <c r="DK208" s="4"/>
      <c r="DL208" s="4"/>
      <c r="DM208" s="4"/>
      <c r="DN208" s="4"/>
      <c r="DO208" s="4"/>
      <c r="DP208" s="4"/>
      <c r="DQ208" s="4"/>
      <c r="DR208" s="4"/>
      <c r="DS208" s="4"/>
      <c r="DT208" s="4"/>
      <c r="DU208" s="4"/>
      <c r="DV208" s="4"/>
      <c r="DW208" s="4"/>
      <c r="DX208" s="4"/>
      <c r="DY208" s="4"/>
      <c r="DZ208" s="4"/>
      <c r="EA208" s="4"/>
      <c r="EB208" s="4"/>
      <c r="EC208" s="4"/>
      <c r="ED208" s="4"/>
      <c r="EE208" s="4"/>
      <c r="EF208" s="4"/>
      <c r="EG208" s="4"/>
      <c r="EH208" s="4"/>
      <c r="EI208" s="4"/>
      <c r="EJ208" s="4"/>
      <c r="EK208" s="4"/>
      <c r="EL208" s="4"/>
      <c r="EM208" s="4"/>
      <c r="EN208" s="4"/>
      <c r="EO208" s="4"/>
      <c r="EP208" s="4"/>
      <c r="EQ208" s="4"/>
      <c r="ER208" s="4"/>
      <c r="ES208" s="4"/>
      <c r="ET208" s="4"/>
      <c r="EU208" s="4"/>
      <c r="EV208" s="4"/>
      <c r="EW208" s="4"/>
      <c r="EX208" s="4"/>
      <c r="EY208" s="4"/>
      <c r="EZ208" s="4"/>
      <c r="FA208" s="4"/>
      <c r="FB208" s="4"/>
      <c r="FC208" s="4"/>
      <c r="FD208" s="4"/>
      <c r="FE208" s="4"/>
      <c r="FF208" s="4"/>
      <c r="FG208" s="4"/>
      <c r="FH208" s="4"/>
      <c r="FI208" s="4"/>
      <c r="FJ208" s="4"/>
      <c r="FK208" s="4"/>
      <c r="FL208" s="4"/>
      <c r="FM208" s="4"/>
      <c r="FN208" s="4"/>
      <c r="FO208" s="4"/>
      <c r="FP208" s="4"/>
      <c r="FQ208" s="4"/>
      <c r="FR208" s="4"/>
      <c r="FS208" s="4"/>
      <c r="FT208" s="4"/>
      <c r="FU208" s="4"/>
      <c r="FV208" s="4"/>
      <c r="FW208" s="4"/>
      <c r="FX208" s="4"/>
      <c r="FY208" s="4"/>
      <c r="FZ208" s="4"/>
      <c r="GA208" s="4"/>
      <c r="GB208" s="4"/>
      <c r="GC208" s="4"/>
      <c r="GD208" s="4"/>
      <c r="GE208" s="4"/>
      <c r="GF208" s="4"/>
      <c r="GG208" s="4"/>
      <c r="GH208" s="4"/>
      <c r="GI208" s="4"/>
      <c r="GJ208" s="4"/>
      <c r="GK208" s="4"/>
    </row>
    <row r="209" spans="1:193" x14ac:dyDescent="0.25">
      <c r="A209" s="11"/>
      <c r="B209" s="12" t="s">
        <v>15</v>
      </c>
      <c r="C209" s="17">
        <f>SUM(D209:J209)</f>
        <v>1109</v>
      </c>
      <c r="D209" s="31">
        <v>157</v>
      </c>
      <c r="E209" s="31">
        <v>150</v>
      </c>
      <c r="F209" s="31">
        <v>118</v>
      </c>
      <c r="G209" s="31">
        <v>128</v>
      </c>
      <c r="H209" s="31">
        <v>157</v>
      </c>
      <c r="I209" s="31">
        <v>197</v>
      </c>
      <c r="J209" s="32">
        <v>202</v>
      </c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4"/>
      <c r="BS209" s="4"/>
      <c r="BT209" s="4"/>
      <c r="BU209" s="4"/>
      <c r="BV209" s="4"/>
      <c r="BW209" s="4"/>
      <c r="BX209" s="4"/>
      <c r="BY209" s="4"/>
      <c r="BZ209" s="4"/>
      <c r="CA209" s="4"/>
      <c r="CB209" s="4"/>
      <c r="CC209" s="4"/>
      <c r="CD209" s="4"/>
      <c r="CE209" s="4"/>
      <c r="CF209" s="4"/>
      <c r="CG209" s="4"/>
      <c r="CH209" s="4"/>
      <c r="CI209" s="4"/>
      <c r="CJ209" s="4"/>
      <c r="CK209" s="4"/>
      <c r="CL209" s="4"/>
      <c r="CM209" s="4"/>
      <c r="CN209" s="4"/>
      <c r="CO209" s="4"/>
      <c r="CP209" s="4"/>
      <c r="CQ209" s="4"/>
      <c r="CR209" s="4"/>
      <c r="CS209" s="4"/>
      <c r="CT209" s="4"/>
      <c r="CU209" s="4"/>
      <c r="CV209" s="4"/>
      <c r="CW209" s="4"/>
      <c r="CX209" s="4"/>
      <c r="CY209" s="4"/>
      <c r="CZ209" s="4"/>
      <c r="DA209" s="4"/>
      <c r="DB209" s="4"/>
      <c r="DC209" s="4"/>
      <c r="DD209" s="4"/>
      <c r="DE209" s="4"/>
      <c r="DF209" s="4"/>
      <c r="DG209" s="4"/>
      <c r="DH209" s="4"/>
      <c r="DI209" s="4"/>
      <c r="DJ209" s="4"/>
      <c r="DK209" s="4"/>
      <c r="DL209" s="4"/>
      <c r="DM209" s="4"/>
      <c r="DN209" s="4"/>
      <c r="DO209" s="4"/>
      <c r="DP209" s="4"/>
      <c r="DQ209" s="4"/>
      <c r="DR209" s="4"/>
      <c r="DS209" s="4"/>
      <c r="DT209" s="4"/>
      <c r="DU209" s="4"/>
      <c r="DV209" s="4"/>
      <c r="DW209" s="4"/>
      <c r="DX209" s="4"/>
      <c r="DY209" s="4"/>
      <c r="DZ209" s="4"/>
      <c r="EA209" s="4"/>
      <c r="EB209" s="4"/>
      <c r="EC209" s="4"/>
      <c r="ED209" s="4"/>
      <c r="EE209" s="4"/>
      <c r="EF209" s="4"/>
      <c r="EG209" s="4"/>
      <c r="EH209" s="4"/>
      <c r="EI209" s="4"/>
      <c r="EJ209" s="4"/>
      <c r="EK209" s="4"/>
      <c r="EL209" s="4"/>
      <c r="EM209" s="4"/>
      <c r="EN209" s="4"/>
      <c r="EO209" s="4"/>
      <c r="EP209" s="4"/>
      <c r="EQ209" s="4"/>
      <c r="ER209" s="4"/>
      <c r="ES209" s="4"/>
      <c r="ET209" s="4"/>
      <c r="EU209" s="4"/>
      <c r="EV209" s="4"/>
      <c r="EW209" s="4"/>
      <c r="EX209" s="4"/>
      <c r="EY209" s="4"/>
      <c r="EZ209" s="4"/>
      <c r="FA209" s="4"/>
      <c r="FB209" s="4"/>
      <c r="FC209" s="4"/>
      <c r="FD209" s="4"/>
      <c r="FE209" s="4"/>
      <c r="FF209" s="4"/>
      <c r="FG209" s="4"/>
      <c r="FH209" s="4"/>
      <c r="FI209" s="4"/>
      <c r="FJ209" s="4"/>
      <c r="FK209" s="4"/>
      <c r="FL209" s="4"/>
      <c r="FM209" s="4"/>
      <c r="FN209" s="4"/>
      <c r="FO209" s="4"/>
      <c r="FP209" s="4"/>
      <c r="FQ209" s="4"/>
      <c r="FR209" s="4"/>
      <c r="FS209" s="4"/>
      <c r="FT209" s="4"/>
      <c r="FU209" s="4"/>
      <c r="FV209" s="4"/>
      <c r="FW209" s="4"/>
      <c r="FX209" s="4"/>
      <c r="FY209" s="4"/>
      <c r="FZ209" s="4"/>
      <c r="GA209" s="4"/>
      <c r="GB209" s="4"/>
      <c r="GC209" s="4"/>
      <c r="GD209" s="4"/>
      <c r="GE209" s="4"/>
      <c r="GF209" s="4"/>
      <c r="GG209" s="4"/>
      <c r="GH209" s="4"/>
      <c r="GI209" s="4"/>
      <c r="GJ209" s="4"/>
      <c r="GK209" s="4"/>
    </row>
    <row r="210" spans="1:193" x14ac:dyDescent="0.2">
      <c r="A210" s="11"/>
      <c r="B210" s="12"/>
      <c r="C210" s="33"/>
      <c r="D210" s="34">
        <f t="shared" ref="D210:J210" si="100">ROUND(D208/D209,5)</f>
        <v>0</v>
      </c>
      <c r="E210" s="34">
        <f t="shared" si="100"/>
        <v>1.333E-2</v>
      </c>
      <c r="F210" s="34">
        <f t="shared" si="100"/>
        <v>5.9319999999999998E-2</v>
      </c>
      <c r="G210" s="34">
        <f t="shared" si="100"/>
        <v>8.5940000000000003E-2</v>
      </c>
      <c r="H210" s="34">
        <f t="shared" si="100"/>
        <v>3.8219999999999997E-2</v>
      </c>
      <c r="I210" s="34">
        <f t="shared" si="100"/>
        <v>1.0149999999999999E-2</v>
      </c>
      <c r="J210" s="35">
        <f t="shared" si="100"/>
        <v>0</v>
      </c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  <c r="BR210" s="4"/>
      <c r="BS210" s="4"/>
      <c r="BT210" s="4"/>
      <c r="BU210" s="4"/>
      <c r="BV210" s="4"/>
      <c r="BW210" s="4"/>
      <c r="BX210" s="4"/>
      <c r="BY210" s="4"/>
      <c r="BZ210" s="4"/>
      <c r="CA210" s="4"/>
      <c r="CB210" s="4"/>
      <c r="CC210" s="4"/>
      <c r="CD210" s="4"/>
      <c r="CE210" s="4"/>
      <c r="CF210" s="4"/>
      <c r="CG210" s="4"/>
      <c r="CH210" s="4"/>
      <c r="CI210" s="4"/>
      <c r="CJ210" s="4"/>
      <c r="CK210" s="4"/>
      <c r="CL210" s="4"/>
      <c r="CM210" s="4"/>
      <c r="CN210" s="4"/>
      <c r="CO210" s="4"/>
      <c r="CP210" s="4"/>
      <c r="CQ210" s="4"/>
      <c r="CR210" s="4"/>
      <c r="CS210" s="4"/>
      <c r="CT210" s="4"/>
      <c r="CU210" s="4"/>
      <c r="CV210" s="4"/>
      <c r="CW210" s="4"/>
      <c r="CX210" s="4"/>
      <c r="CY210" s="4"/>
      <c r="CZ210" s="4"/>
      <c r="DA210" s="4"/>
      <c r="DB210" s="4"/>
      <c r="DC210" s="4"/>
      <c r="DD210" s="4"/>
      <c r="DE210" s="4"/>
      <c r="DF210" s="4"/>
      <c r="DG210" s="4"/>
      <c r="DH210" s="4"/>
      <c r="DI210" s="4"/>
      <c r="DJ210" s="4"/>
      <c r="DK210" s="4"/>
      <c r="DL210" s="4"/>
      <c r="DM210" s="4"/>
      <c r="DN210" s="4"/>
      <c r="DO210" s="4"/>
      <c r="DP210" s="4"/>
      <c r="DQ210" s="4"/>
      <c r="DR210" s="4"/>
      <c r="DS210" s="4"/>
      <c r="DT210" s="4"/>
      <c r="DU210" s="4"/>
      <c r="DV210" s="4"/>
      <c r="DW210" s="4"/>
      <c r="DX210" s="4"/>
      <c r="DY210" s="4"/>
      <c r="DZ210" s="4"/>
      <c r="EA210" s="4"/>
      <c r="EB210" s="4"/>
      <c r="EC210" s="4"/>
      <c r="ED210" s="4"/>
      <c r="EE210" s="4"/>
      <c r="EF210" s="4"/>
      <c r="EG210" s="4"/>
      <c r="EH210" s="4"/>
      <c r="EI210" s="4"/>
      <c r="EJ210" s="4"/>
      <c r="EK210" s="4"/>
      <c r="EL210" s="4"/>
      <c r="EM210" s="4"/>
      <c r="EN210" s="4"/>
      <c r="EO210" s="4"/>
      <c r="EP210" s="4"/>
      <c r="EQ210" s="4"/>
      <c r="ER210" s="4"/>
      <c r="ES210" s="4"/>
      <c r="ET210" s="4"/>
      <c r="EU210" s="4"/>
      <c r="EV210" s="4"/>
      <c r="EW210" s="4"/>
      <c r="EX210" s="4"/>
      <c r="EY210" s="4"/>
      <c r="EZ210" s="4"/>
      <c r="FA210" s="4"/>
      <c r="FB210" s="4"/>
      <c r="FC210" s="4"/>
      <c r="FD210" s="4"/>
      <c r="FE210" s="4"/>
      <c r="FF210" s="4"/>
      <c r="FG210" s="4"/>
      <c r="FH210" s="4"/>
      <c r="FI210" s="4"/>
      <c r="FJ210" s="4"/>
      <c r="FK210" s="4"/>
      <c r="FL210" s="4"/>
      <c r="FM210" s="4"/>
      <c r="FN210" s="4"/>
      <c r="FO210" s="4"/>
      <c r="FP210" s="4"/>
      <c r="FQ210" s="4"/>
      <c r="FR210" s="4"/>
      <c r="FS210" s="4"/>
      <c r="FT210" s="4"/>
      <c r="FU210" s="4"/>
      <c r="FV210" s="4"/>
      <c r="FW210" s="4"/>
      <c r="FX210" s="4"/>
      <c r="FY210" s="4"/>
      <c r="FZ210" s="4"/>
      <c r="GA210" s="4"/>
      <c r="GB210" s="4"/>
      <c r="GC210" s="4"/>
      <c r="GD210" s="4"/>
      <c r="GE210" s="4"/>
      <c r="GF210" s="4"/>
      <c r="GG210" s="4"/>
      <c r="GH210" s="4"/>
      <c r="GI210" s="4"/>
      <c r="GJ210" s="4"/>
      <c r="GK210" s="4"/>
    </row>
    <row r="211" spans="1:193" x14ac:dyDescent="0.2">
      <c r="A211" s="63"/>
      <c r="B211" s="37" t="s">
        <v>16</v>
      </c>
      <c r="C211" s="38">
        <f>SUM(D211+E211+F211+G211+H211+I211+J211)</f>
        <v>1.0348000000000002</v>
      </c>
      <c r="D211" s="40">
        <f t="shared" ref="D211:J211" si="101">ROUND(D210*5,5)</f>
        <v>0</v>
      </c>
      <c r="E211" s="40">
        <f t="shared" si="101"/>
        <v>6.6650000000000001E-2</v>
      </c>
      <c r="F211" s="40">
        <f t="shared" si="101"/>
        <v>0.29659999999999997</v>
      </c>
      <c r="G211" s="40">
        <f t="shared" si="101"/>
        <v>0.42970000000000003</v>
      </c>
      <c r="H211" s="40">
        <f t="shared" si="101"/>
        <v>0.19109999999999999</v>
      </c>
      <c r="I211" s="40">
        <f t="shared" si="101"/>
        <v>5.0750000000000003E-2</v>
      </c>
      <c r="J211" s="41">
        <f t="shared" si="101"/>
        <v>0</v>
      </c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  <c r="BR211" s="4"/>
      <c r="BS211" s="4"/>
      <c r="BT211" s="4"/>
      <c r="BU211" s="4"/>
      <c r="BV211" s="4"/>
      <c r="BW211" s="4"/>
      <c r="BX211" s="4"/>
      <c r="BY211" s="4"/>
      <c r="BZ211" s="4"/>
      <c r="CA211" s="4"/>
      <c r="CB211" s="4"/>
      <c r="CC211" s="4"/>
      <c r="CD211" s="4"/>
      <c r="CE211" s="4"/>
      <c r="CF211" s="4"/>
      <c r="CG211" s="4"/>
      <c r="CH211" s="4"/>
      <c r="CI211" s="4"/>
      <c r="CJ211" s="4"/>
      <c r="CK211" s="4"/>
      <c r="CL211" s="4"/>
      <c r="CM211" s="4"/>
      <c r="CN211" s="4"/>
      <c r="CO211" s="4"/>
      <c r="CP211" s="4"/>
      <c r="CQ211" s="4"/>
      <c r="CR211" s="4"/>
      <c r="CS211" s="4"/>
      <c r="CT211" s="4"/>
      <c r="CU211" s="4"/>
      <c r="CV211" s="4"/>
      <c r="CW211" s="4"/>
      <c r="CX211" s="4"/>
      <c r="CY211" s="4"/>
      <c r="CZ211" s="4"/>
      <c r="DA211" s="4"/>
      <c r="DB211" s="4"/>
      <c r="DC211" s="4"/>
      <c r="DD211" s="4"/>
      <c r="DE211" s="4"/>
      <c r="DF211" s="4"/>
      <c r="DG211" s="4"/>
      <c r="DH211" s="4"/>
      <c r="DI211" s="4"/>
      <c r="DJ211" s="4"/>
      <c r="DK211" s="4"/>
      <c r="DL211" s="4"/>
      <c r="DM211" s="4"/>
      <c r="DN211" s="4"/>
      <c r="DO211" s="4"/>
      <c r="DP211" s="4"/>
      <c r="DQ211" s="4"/>
      <c r="DR211" s="4"/>
      <c r="DS211" s="4"/>
      <c r="DT211" s="4"/>
      <c r="DU211" s="4"/>
      <c r="DV211" s="4"/>
      <c r="DW211" s="4"/>
      <c r="DX211" s="4"/>
      <c r="DY211" s="4"/>
      <c r="DZ211" s="4"/>
      <c r="EA211" s="4"/>
      <c r="EB211" s="4"/>
      <c r="EC211" s="4"/>
      <c r="ED211" s="4"/>
      <c r="EE211" s="4"/>
      <c r="EF211" s="4"/>
      <c r="EG211" s="4"/>
      <c r="EH211" s="4"/>
      <c r="EI211" s="4"/>
      <c r="EJ211" s="4"/>
      <c r="EK211" s="4"/>
      <c r="EL211" s="4"/>
      <c r="EM211" s="4"/>
      <c r="EN211" s="4"/>
      <c r="EO211" s="4"/>
      <c r="EP211" s="4"/>
      <c r="EQ211" s="4"/>
      <c r="ER211" s="4"/>
      <c r="ES211" s="4"/>
      <c r="ET211" s="4"/>
      <c r="EU211" s="4"/>
      <c r="EV211" s="4"/>
      <c r="EW211" s="4"/>
      <c r="EX211" s="4"/>
      <c r="EY211" s="4"/>
      <c r="EZ211" s="4"/>
      <c r="FA211" s="4"/>
      <c r="FB211" s="4"/>
      <c r="FC211" s="4"/>
      <c r="FD211" s="4"/>
      <c r="FE211" s="4"/>
      <c r="FF211" s="4"/>
      <c r="FG211" s="4"/>
      <c r="FH211" s="4"/>
      <c r="FI211" s="4"/>
      <c r="FJ211" s="4"/>
      <c r="FK211" s="4"/>
      <c r="FL211" s="4"/>
      <c r="FM211" s="4"/>
      <c r="FN211" s="4"/>
      <c r="FO211" s="4"/>
      <c r="FP211" s="4"/>
      <c r="FQ211" s="4"/>
      <c r="FR211" s="4"/>
      <c r="FS211" s="4"/>
      <c r="FT211" s="4"/>
      <c r="FU211" s="4"/>
      <c r="FV211" s="4"/>
      <c r="FW211" s="4"/>
      <c r="FX211" s="4"/>
      <c r="FY211" s="4"/>
      <c r="FZ211" s="4"/>
      <c r="GA211" s="4"/>
      <c r="GB211" s="4"/>
      <c r="GC211" s="4"/>
      <c r="GD211" s="4"/>
      <c r="GE211" s="4"/>
      <c r="GF211" s="4"/>
      <c r="GG211" s="4"/>
      <c r="GH211" s="4"/>
      <c r="GI211" s="4"/>
      <c r="GJ211" s="4"/>
      <c r="GK211" s="4"/>
    </row>
    <row r="212" spans="1:193" x14ac:dyDescent="0.2">
      <c r="A212" s="26" t="s">
        <v>69</v>
      </c>
      <c r="B212" s="27" t="s">
        <v>14</v>
      </c>
      <c r="C212" s="13">
        <f>D212+E212+F212+G212+H212+I212+J212</f>
        <v>36</v>
      </c>
      <c r="D212" s="65">
        <v>0</v>
      </c>
      <c r="E212" s="65">
        <v>2</v>
      </c>
      <c r="F212" s="65">
        <v>14</v>
      </c>
      <c r="G212" s="65">
        <v>9</v>
      </c>
      <c r="H212" s="65">
        <v>8</v>
      </c>
      <c r="I212" s="64">
        <v>3</v>
      </c>
      <c r="J212" s="66">
        <v>0</v>
      </c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  <c r="BR212" s="4"/>
      <c r="BS212" s="4"/>
      <c r="BT212" s="4"/>
      <c r="BU212" s="4"/>
      <c r="BV212" s="4"/>
      <c r="BW212" s="4"/>
      <c r="BX212" s="4"/>
      <c r="BY212" s="4"/>
      <c r="BZ212" s="4"/>
      <c r="CA212" s="4"/>
      <c r="CB212" s="4"/>
      <c r="CC212" s="4"/>
      <c r="CD212" s="4"/>
      <c r="CE212" s="4"/>
      <c r="CF212" s="4"/>
      <c r="CG212" s="4"/>
      <c r="CH212" s="4"/>
      <c r="CI212" s="4"/>
      <c r="CJ212" s="4"/>
      <c r="CK212" s="4"/>
      <c r="CL212" s="4"/>
      <c r="CM212" s="4"/>
      <c r="CN212" s="4"/>
      <c r="CO212" s="4"/>
      <c r="CP212" s="4"/>
      <c r="CQ212" s="4"/>
      <c r="CR212" s="4"/>
      <c r="CS212" s="4"/>
      <c r="CT212" s="4"/>
      <c r="CU212" s="4"/>
      <c r="CV212" s="4"/>
      <c r="CW212" s="4"/>
      <c r="CX212" s="4"/>
      <c r="CY212" s="4"/>
      <c r="CZ212" s="4"/>
      <c r="DA212" s="4"/>
      <c r="DB212" s="4"/>
      <c r="DC212" s="4"/>
      <c r="DD212" s="4"/>
      <c r="DE212" s="4"/>
      <c r="DF212" s="4"/>
      <c r="DG212" s="4"/>
      <c r="DH212" s="4"/>
      <c r="DI212" s="4"/>
      <c r="DJ212" s="4"/>
      <c r="DK212" s="4"/>
      <c r="DL212" s="4"/>
      <c r="DM212" s="4"/>
      <c r="DN212" s="4"/>
      <c r="DO212" s="4"/>
      <c r="DP212" s="4"/>
      <c r="DQ212" s="4"/>
      <c r="DR212" s="4"/>
      <c r="DS212" s="4"/>
      <c r="DT212" s="4"/>
      <c r="DU212" s="4"/>
      <c r="DV212" s="4"/>
      <c r="DW212" s="4"/>
      <c r="DX212" s="4"/>
      <c r="DY212" s="4"/>
      <c r="DZ212" s="4"/>
      <c r="EA212" s="4"/>
      <c r="EB212" s="4"/>
      <c r="EC212" s="4"/>
      <c r="ED212" s="4"/>
      <c r="EE212" s="4"/>
      <c r="EF212" s="4"/>
      <c r="EG212" s="4"/>
      <c r="EH212" s="4"/>
      <c r="EI212" s="4"/>
      <c r="EJ212" s="4"/>
      <c r="EK212" s="4"/>
      <c r="EL212" s="4"/>
      <c r="EM212" s="4"/>
      <c r="EN212" s="4"/>
      <c r="EO212" s="4"/>
      <c r="EP212" s="4"/>
      <c r="EQ212" s="4"/>
      <c r="ER212" s="4"/>
      <c r="ES212" s="4"/>
      <c r="ET212" s="4"/>
      <c r="EU212" s="4"/>
      <c r="EV212" s="4"/>
      <c r="EW212" s="4"/>
      <c r="EX212" s="4"/>
      <c r="EY212" s="4"/>
      <c r="EZ212" s="4"/>
      <c r="FA212" s="4"/>
      <c r="FB212" s="4"/>
      <c r="FC212" s="4"/>
      <c r="FD212" s="4"/>
      <c r="FE212" s="4"/>
      <c r="FF212" s="4"/>
      <c r="FG212" s="4"/>
      <c r="FH212" s="4"/>
      <c r="FI212" s="4"/>
      <c r="FJ212" s="4"/>
      <c r="FK212" s="4"/>
      <c r="FL212" s="4"/>
      <c r="FM212" s="4"/>
      <c r="FN212" s="4"/>
      <c r="FO212" s="4"/>
      <c r="FP212" s="4"/>
      <c r="FQ212" s="4"/>
      <c r="FR212" s="4"/>
      <c r="FS212" s="4"/>
      <c r="FT212" s="4"/>
      <c r="FU212" s="4"/>
      <c r="FV212" s="4"/>
      <c r="FW212" s="4"/>
      <c r="FX212" s="4"/>
      <c r="FY212" s="4"/>
      <c r="FZ212" s="4"/>
      <c r="GA212" s="4"/>
      <c r="GB212" s="4"/>
      <c r="GC212" s="4"/>
      <c r="GD212" s="4"/>
      <c r="GE212" s="4"/>
      <c r="GF212" s="4"/>
      <c r="GG212" s="4"/>
      <c r="GH212" s="4"/>
      <c r="GI212" s="4"/>
      <c r="GJ212" s="4"/>
      <c r="GK212" s="4"/>
    </row>
    <row r="213" spans="1:193" x14ac:dyDescent="0.25">
      <c r="A213" s="11"/>
      <c r="B213" s="12" t="s">
        <v>15</v>
      </c>
      <c r="C213" s="17">
        <f>SUM(D213:J213)</f>
        <v>1246</v>
      </c>
      <c r="D213" s="31">
        <v>165</v>
      </c>
      <c r="E213" s="31">
        <v>162</v>
      </c>
      <c r="F213" s="31">
        <v>170</v>
      </c>
      <c r="G213" s="31">
        <v>168</v>
      </c>
      <c r="H213" s="31">
        <v>156</v>
      </c>
      <c r="I213" s="31">
        <v>211</v>
      </c>
      <c r="J213" s="32">
        <v>214</v>
      </c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  <c r="BR213" s="4"/>
      <c r="BS213" s="4"/>
      <c r="BT213" s="4"/>
      <c r="BU213" s="4"/>
      <c r="BV213" s="4"/>
      <c r="BW213" s="4"/>
      <c r="BX213" s="4"/>
      <c r="BY213" s="4"/>
      <c r="BZ213" s="4"/>
      <c r="CA213" s="4"/>
      <c r="CB213" s="4"/>
      <c r="CC213" s="4"/>
      <c r="CD213" s="4"/>
      <c r="CE213" s="4"/>
      <c r="CF213" s="4"/>
      <c r="CG213" s="4"/>
      <c r="CH213" s="4"/>
      <c r="CI213" s="4"/>
      <c r="CJ213" s="4"/>
      <c r="CK213" s="4"/>
      <c r="CL213" s="4"/>
      <c r="CM213" s="4"/>
      <c r="CN213" s="4"/>
      <c r="CO213" s="4"/>
      <c r="CP213" s="4"/>
      <c r="CQ213" s="4"/>
      <c r="CR213" s="4"/>
      <c r="CS213" s="4"/>
      <c r="CT213" s="4"/>
      <c r="CU213" s="4"/>
      <c r="CV213" s="4"/>
      <c r="CW213" s="4"/>
      <c r="CX213" s="4"/>
      <c r="CY213" s="4"/>
      <c r="CZ213" s="4"/>
      <c r="DA213" s="4"/>
      <c r="DB213" s="4"/>
      <c r="DC213" s="4"/>
      <c r="DD213" s="4"/>
      <c r="DE213" s="4"/>
      <c r="DF213" s="4"/>
      <c r="DG213" s="4"/>
      <c r="DH213" s="4"/>
      <c r="DI213" s="4"/>
      <c r="DJ213" s="4"/>
      <c r="DK213" s="4"/>
      <c r="DL213" s="4"/>
      <c r="DM213" s="4"/>
      <c r="DN213" s="4"/>
      <c r="DO213" s="4"/>
      <c r="DP213" s="4"/>
      <c r="DQ213" s="4"/>
      <c r="DR213" s="4"/>
      <c r="DS213" s="4"/>
      <c r="DT213" s="4"/>
      <c r="DU213" s="4"/>
      <c r="DV213" s="4"/>
      <c r="DW213" s="4"/>
      <c r="DX213" s="4"/>
      <c r="DY213" s="4"/>
      <c r="DZ213" s="4"/>
      <c r="EA213" s="4"/>
      <c r="EB213" s="4"/>
      <c r="EC213" s="4"/>
      <c r="ED213" s="4"/>
      <c r="EE213" s="4"/>
      <c r="EF213" s="4"/>
      <c r="EG213" s="4"/>
      <c r="EH213" s="4"/>
      <c r="EI213" s="4"/>
      <c r="EJ213" s="4"/>
      <c r="EK213" s="4"/>
      <c r="EL213" s="4"/>
      <c r="EM213" s="4"/>
      <c r="EN213" s="4"/>
      <c r="EO213" s="4"/>
      <c r="EP213" s="4"/>
      <c r="EQ213" s="4"/>
      <c r="ER213" s="4"/>
      <c r="ES213" s="4"/>
      <c r="ET213" s="4"/>
      <c r="EU213" s="4"/>
      <c r="EV213" s="4"/>
      <c r="EW213" s="4"/>
      <c r="EX213" s="4"/>
      <c r="EY213" s="4"/>
      <c r="EZ213" s="4"/>
      <c r="FA213" s="4"/>
      <c r="FB213" s="4"/>
      <c r="FC213" s="4"/>
      <c r="FD213" s="4"/>
      <c r="FE213" s="4"/>
      <c r="FF213" s="4"/>
      <c r="FG213" s="4"/>
      <c r="FH213" s="4"/>
      <c r="FI213" s="4"/>
      <c r="FJ213" s="4"/>
      <c r="FK213" s="4"/>
      <c r="FL213" s="4"/>
      <c r="FM213" s="4"/>
      <c r="FN213" s="4"/>
      <c r="FO213" s="4"/>
      <c r="FP213" s="4"/>
      <c r="FQ213" s="4"/>
      <c r="FR213" s="4"/>
      <c r="FS213" s="4"/>
      <c r="FT213" s="4"/>
      <c r="FU213" s="4"/>
      <c r="FV213" s="4"/>
      <c r="FW213" s="4"/>
      <c r="FX213" s="4"/>
      <c r="FY213" s="4"/>
      <c r="FZ213" s="4"/>
      <c r="GA213" s="4"/>
      <c r="GB213" s="4"/>
      <c r="GC213" s="4"/>
      <c r="GD213" s="4"/>
      <c r="GE213" s="4"/>
      <c r="GF213" s="4"/>
      <c r="GG213" s="4"/>
      <c r="GH213" s="4"/>
      <c r="GI213" s="4"/>
      <c r="GJ213" s="4"/>
      <c r="GK213" s="4"/>
    </row>
    <row r="214" spans="1:193" x14ac:dyDescent="0.2">
      <c r="A214" s="11"/>
      <c r="B214" s="12"/>
      <c r="C214" s="33" t="s">
        <v>4</v>
      </c>
      <c r="D214" s="34">
        <f t="shared" ref="D214:J214" si="102">ROUND(D212/D213,5)</f>
        <v>0</v>
      </c>
      <c r="E214" s="34">
        <f t="shared" si="102"/>
        <v>1.235E-2</v>
      </c>
      <c r="F214" s="34">
        <f t="shared" si="102"/>
        <v>8.2350000000000007E-2</v>
      </c>
      <c r="G214" s="34">
        <f t="shared" si="102"/>
        <v>5.357E-2</v>
      </c>
      <c r="H214" s="34">
        <f t="shared" si="102"/>
        <v>5.1279999999999999E-2</v>
      </c>
      <c r="I214" s="34">
        <f t="shared" si="102"/>
        <v>1.422E-2</v>
      </c>
      <c r="J214" s="35">
        <f t="shared" si="102"/>
        <v>0</v>
      </c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4"/>
      <c r="BS214" s="4"/>
      <c r="BT214" s="4"/>
      <c r="BU214" s="4"/>
      <c r="BV214" s="4"/>
      <c r="BW214" s="4"/>
      <c r="BX214" s="4"/>
      <c r="BY214" s="4"/>
      <c r="BZ214" s="4"/>
      <c r="CA214" s="4"/>
      <c r="CB214" s="4"/>
      <c r="CC214" s="4"/>
      <c r="CD214" s="4"/>
      <c r="CE214" s="4"/>
      <c r="CF214" s="4"/>
      <c r="CG214" s="4"/>
      <c r="CH214" s="4"/>
      <c r="CI214" s="4"/>
      <c r="CJ214" s="4"/>
      <c r="CK214" s="4"/>
      <c r="CL214" s="4"/>
      <c r="CM214" s="4"/>
      <c r="CN214" s="4"/>
      <c r="CO214" s="4"/>
      <c r="CP214" s="4"/>
      <c r="CQ214" s="4"/>
      <c r="CR214" s="4"/>
      <c r="CS214" s="4"/>
      <c r="CT214" s="4"/>
      <c r="CU214" s="4"/>
      <c r="CV214" s="4"/>
      <c r="CW214" s="4"/>
      <c r="CX214" s="4"/>
      <c r="CY214" s="4"/>
      <c r="CZ214" s="4"/>
      <c r="DA214" s="4"/>
      <c r="DB214" s="4"/>
      <c r="DC214" s="4"/>
      <c r="DD214" s="4"/>
      <c r="DE214" s="4"/>
      <c r="DF214" s="4"/>
      <c r="DG214" s="4"/>
      <c r="DH214" s="4"/>
      <c r="DI214" s="4"/>
      <c r="DJ214" s="4"/>
      <c r="DK214" s="4"/>
      <c r="DL214" s="4"/>
      <c r="DM214" s="4"/>
      <c r="DN214" s="4"/>
      <c r="DO214" s="4"/>
      <c r="DP214" s="4"/>
      <c r="DQ214" s="4"/>
      <c r="DR214" s="4"/>
      <c r="DS214" s="4"/>
      <c r="DT214" s="4"/>
      <c r="DU214" s="4"/>
      <c r="DV214" s="4"/>
      <c r="DW214" s="4"/>
      <c r="DX214" s="4"/>
      <c r="DY214" s="4"/>
      <c r="DZ214" s="4"/>
      <c r="EA214" s="4"/>
      <c r="EB214" s="4"/>
      <c r="EC214" s="4"/>
      <c r="ED214" s="4"/>
      <c r="EE214" s="4"/>
      <c r="EF214" s="4"/>
      <c r="EG214" s="4"/>
      <c r="EH214" s="4"/>
      <c r="EI214" s="4"/>
      <c r="EJ214" s="4"/>
      <c r="EK214" s="4"/>
      <c r="EL214" s="4"/>
      <c r="EM214" s="4"/>
      <c r="EN214" s="4"/>
      <c r="EO214" s="4"/>
      <c r="EP214" s="4"/>
      <c r="EQ214" s="4"/>
      <c r="ER214" s="4"/>
      <c r="ES214" s="4"/>
      <c r="ET214" s="4"/>
      <c r="EU214" s="4"/>
      <c r="EV214" s="4"/>
      <c r="EW214" s="4"/>
      <c r="EX214" s="4"/>
      <c r="EY214" s="4"/>
      <c r="EZ214" s="4"/>
      <c r="FA214" s="4"/>
      <c r="FB214" s="4"/>
      <c r="FC214" s="4"/>
      <c r="FD214" s="4"/>
      <c r="FE214" s="4"/>
      <c r="FF214" s="4"/>
      <c r="FG214" s="4"/>
      <c r="FH214" s="4"/>
      <c r="FI214" s="4"/>
      <c r="FJ214" s="4"/>
      <c r="FK214" s="4"/>
      <c r="FL214" s="4"/>
      <c r="FM214" s="4"/>
      <c r="FN214" s="4"/>
      <c r="FO214" s="4"/>
      <c r="FP214" s="4"/>
      <c r="FQ214" s="4"/>
      <c r="FR214" s="4"/>
      <c r="FS214" s="4"/>
      <c r="FT214" s="4"/>
      <c r="FU214" s="4"/>
      <c r="FV214" s="4"/>
      <c r="FW214" s="4"/>
      <c r="FX214" s="4"/>
      <c r="FY214" s="4"/>
      <c r="FZ214" s="4"/>
      <c r="GA214" s="4"/>
      <c r="GB214" s="4"/>
      <c r="GC214" s="4"/>
      <c r="GD214" s="4"/>
      <c r="GE214" s="4"/>
      <c r="GF214" s="4"/>
      <c r="GG214" s="4"/>
      <c r="GH214" s="4"/>
      <c r="GI214" s="4"/>
      <c r="GJ214" s="4"/>
      <c r="GK214" s="4"/>
    </row>
    <row r="215" spans="1:193" x14ac:dyDescent="0.2">
      <c r="A215" s="63"/>
      <c r="B215" s="37" t="s">
        <v>16</v>
      </c>
      <c r="C215" s="38">
        <f>SUM(D215+E215+F215+G215+H215+I215+J215)</f>
        <v>1.0688499999999999</v>
      </c>
      <c r="D215" s="40">
        <f t="shared" ref="D215:J215" si="103">ROUND(D214*5,5)</f>
        <v>0</v>
      </c>
      <c r="E215" s="40">
        <f t="shared" si="103"/>
        <v>6.1749999999999999E-2</v>
      </c>
      <c r="F215" s="40">
        <f t="shared" si="103"/>
        <v>0.41175</v>
      </c>
      <c r="G215" s="40">
        <f t="shared" si="103"/>
        <v>0.26784999999999998</v>
      </c>
      <c r="H215" s="40">
        <f t="shared" si="103"/>
        <v>0.25640000000000002</v>
      </c>
      <c r="I215" s="40">
        <f t="shared" si="103"/>
        <v>7.1099999999999997E-2</v>
      </c>
      <c r="J215" s="41">
        <f t="shared" si="103"/>
        <v>0</v>
      </c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  <c r="BS215" s="4"/>
      <c r="BT215" s="4"/>
      <c r="BU215" s="4"/>
      <c r="BV215" s="4"/>
      <c r="BW215" s="4"/>
      <c r="BX215" s="4"/>
      <c r="BY215" s="4"/>
      <c r="BZ215" s="4"/>
      <c r="CA215" s="4"/>
      <c r="CB215" s="4"/>
      <c r="CC215" s="4"/>
      <c r="CD215" s="4"/>
      <c r="CE215" s="4"/>
      <c r="CF215" s="4"/>
      <c r="CG215" s="4"/>
      <c r="CH215" s="4"/>
      <c r="CI215" s="4"/>
      <c r="CJ215" s="4"/>
      <c r="CK215" s="4"/>
      <c r="CL215" s="4"/>
      <c r="CM215" s="4"/>
      <c r="CN215" s="4"/>
      <c r="CO215" s="4"/>
      <c r="CP215" s="4"/>
      <c r="CQ215" s="4"/>
      <c r="CR215" s="4"/>
      <c r="CS215" s="4"/>
      <c r="CT215" s="4"/>
      <c r="CU215" s="4"/>
      <c r="CV215" s="4"/>
      <c r="CW215" s="4"/>
      <c r="CX215" s="4"/>
      <c r="CY215" s="4"/>
      <c r="CZ215" s="4"/>
      <c r="DA215" s="4"/>
      <c r="DB215" s="4"/>
      <c r="DC215" s="4"/>
      <c r="DD215" s="4"/>
      <c r="DE215" s="4"/>
      <c r="DF215" s="4"/>
      <c r="DG215" s="4"/>
      <c r="DH215" s="4"/>
      <c r="DI215" s="4"/>
      <c r="DJ215" s="4"/>
      <c r="DK215" s="4"/>
      <c r="DL215" s="4"/>
      <c r="DM215" s="4"/>
      <c r="DN215" s="4"/>
      <c r="DO215" s="4"/>
      <c r="DP215" s="4"/>
      <c r="DQ215" s="4"/>
      <c r="DR215" s="4"/>
      <c r="DS215" s="4"/>
      <c r="DT215" s="4"/>
      <c r="DU215" s="4"/>
      <c r="DV215" s="4"/>
      <c r="DW215" s="4"/>
      <c r="DX215" s="4"/>
      <c r="DY215" s="4"/>
      <c r="DZ215" s="4"/>
      <c r="EA215" s="4"/>
      <c r="EB215" s="4"/>
      <c r="EC215" s="4"/>
      <c r="ED215" s="4"/>
      <c r="EE215" s="4"/>
      <c r="EF215" s="4"/>
      <c r="EG215" s="4"/>
      <c r="EH215" s="4"/>
      <c r="EI215" s="4"/>
      <c r="EJ215" s="4"/>
      <c r="EK215" s="4"/>
      <c r="EL215" s="4"/>
      <c r="EM215" s="4"/>
      <c r="EN215" s="4"/>
      <c r="EO215" s="4"/>
      <c r="EP215" s="4"/>
      <c r="EQ215" s="4"/>
      <c r="ER215" s="4"/>
      <c r="ES215" s="4"/>
      <c r="ET215" s="4"/>
      <c r="EU215" s="4"/>
      <c r="EV215" s="4"/>
      <c r="EW215" s="4"/>
      <c r="EX215" s="4"/>
      <c r="EY215" s="4"/>
      <c r="EZ215" s="4"/>
      <c r="FA215" s="4"/>
      <c r="FB215" s="4"/>
      <c r="FC215" s="4"/>
      <c r="FD215" s="4"/>
      <c r="FE215" s="4"/>
      <c r="FF215" s="4"/>
      <c r="FG215" s="4"/>
      <c r="FH215" s="4"/>
      <c r="FI215" s="4"/>
      <c r="FJ215" s="4"/>
      <c r="FK215" s="4"/>
      <c r="FL215" s="4"/>
      <c r="FM215" s="4"/>
      <c r="FN215" s="4"/>
      <c r="FO215" s="4"/>
      <c r="FP215" s="4"/>
      <c r="FQ215" s="4"/>
      <c r="FR215" s="4"/>
      <c r="FS215" s="4"/>
      <c r="FT215" s="4"/>
      <c r="FU215" s="4"/>
      <c r="FV215" s="4"/>
      <c r="FW215" s="4"/>
      <c r="FX215" s="4"/>
      <c r="FY215" s="4"/>
      <c r="FZ215" s="4"/>
      <c r="GA215" s="4"/>
      <c r="GB215" s="4"/>
      <c r="GC215" s="4"/>
      <c r="GD215" s="4"/>
      <c r="GE215" s="4"/>
      <c r="GF215" s="4"/>
      <c r="GG215" s="4"/>
      <c r="GH215" s="4"/>
      <c r="GI215" s="4"/>
      <c r="GJ215" s="4"/>
      <c r="GK215" s="4"/>
    </row>
    <row r="216" spans="1:193" x14ac:dyDescent="0.2">
      <c r="A216" s="26" t="s">
        <v>70</v>
      </c>
      <c r="B216" s="27" t="s">
        <v>14</v>
      </c>
      <c r="C216" s="13">
        <f>D216+E216+F216+G216+H216+I216+J216</f>
        <v>59</v>
      </c>
      <c r="D216" s="64">
        <v>3</v>
      </c>
      <c r="E216" s="65">
        <v>12</v>
      </c>
      <c r="F216" s="65">
        <v>12</v>
      </c>
      <c r="G216" s="65">
        <v>16</v>
      </c>
      <c r="H216" s="65">
        <v>12</v>
      </c>
      <c r="I216" s="65">
        <v>4</v>
      </c>
      <c r="J216" s="66">
        <v>0</v>
      </c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  <c r="BS216" s="4"/>
      <c r="BT216" s="4"/>
      <c r="BU216" s="4"/>
      <c r="BV216" s="4"/>
      <c r="BW216" s="4"/>
      <c r="BX216" s="4"/>
      <c r="BY216" s="4"/>
      <c r="BZ216" s="4"/>
      <c r="CA216" s="4"/>
      <c r="CB216" s="4"/>
      <c r="CC216" s="4"/>
      <c r="CD216" s="4"/>
      <c r="CE216" s="4"/>
      <c r="CF216" s="4"/>
      <c r="CG216" s="4"/>
      <c r="CH216" s="4"/>
      <c r="CI216" s="4"/>
      <c r="CJ216" s="4"/>
      <c r="CK216" s="4"/>
      <c r="CL216" s="4"/>
      <c r="CM216" s="4"/>
      <c r="CN216" s="4"/>
      <c r="CO216" s="4"/>
      <c r="CP216" s="4"/>
      <c r="CQ216" s="4"/>
      <c r="CR216" s="4"/>
      <c r="CS216" s="4"/>
      <c r="CT216" s="4"/>
      <c r="CU216" s="4"/>
      <c r="CV216" s="4"/>
      <c r="CW216" s="4"/>
      <c r="CX216" s="4"/>
      <c r="CY216" s="4"/>
      <c r="CZ216" s="4"/>
      <c r="DA216" s="4"/>
      <c r="DB216" s="4"/>
      <c r="DC216" s="4"/>
      <c r="DD216" s="4"/>
      <c r="DE216" s="4"/>
      <c r="DF216" s="4"/>
      <c r="DG216" s="4"/>
      <c r="DH216" s="4"/>
      <c r="DI216" s="4"/>
      <c r="DJ216" s="4"/>
      <c r="DK216" s="4"/>
      <c r="DL216" s="4"/>
      <c r="DM216" s="4"/>
      <c r="DN216" s="4"/>
      <c r="DO216" s="4"/>
      <c r="DP216" s="4"/>
      <c r="DQ216" s="4"/>
      <c r="DR216" s="4"/>
      <c r="DS216" s="4"/>
      <c r="DT216" s="4"/>
      <c r="DU216" s="4"/>
      <c r="DV216" s="4"/>
      <c r="DW216" s="4"/>
      <c r="DX216" s="4"/>
      <c r="DY216" s="4"/>
      <c r="DZ216" s="4"/>
      <c r="EA216" s="4"/>
      <c r="EB216" s="4"/>
      <c r="EC216" s="4"/>
      <c r="ED216" s="4"/>
      <c r="EE216" s="4"/>
      <c r="EF216" s="4"/>
      <c r="EG216" s="4"/>
      <c r="EH216" s="4"/>
      <c r="EI216" s="4"/>
      <c r="EJ216" s="4"/>
      <c r="EK216" s="4"/>
      <c r="EL216" s="4"/>
      <c r="EM216" s="4"/>
      <c r="EN216" s="4"/>
      <c r="EO216" s="4"/>
      <c r="EP216" s="4"/>
      <c r="EQ216" s="4"/>
      <c r="ER216" s="4"/>
      <c r="ES216" s="4"/>
      <c r="ET216" s="4"/>
      <c r="EU216" s="4"/>
      <c r="EV216" s="4"/>
      <c r="EW216" s="4"/>
      <c r="EX216" s="4"/>
      <c r="EY216" s="4"/>
      <c r="EZ216" s="4"/>
      <c r="FA216" s="4"/>
      <c r="FB216" s="4"/>
      <c r="FC216" s="4"/>
      <c r="FD216" s="4"/>
      <c r="FE216" s="4"/>
      <c r="FF216" s="4"/>
      <c r="FG216" s="4"/>
      <c r="FH216" s="4"/>
      <c r="FI216" s="4"/>
      <c r="FJ216" s="4"/>
      <c r="FK216" s="4"/>
      <c r="FL216" s="4"/>
      <c r="FM216" s="4"/>
      <c r="FN216" s="4"/>
      <c r="FO216" s="4"/>
      <c r="FP216" s="4"/>
      <c r="FQ216" s="4"/>
      <c r="FR216" s="4"/>
      <c r="FS216" s="4"/>
      <c r="FT216" s="4"/>
      <c r="FU216" s="4"/>
      <c r="FV216" s="4"/>
      <c r="FW216" s="4"/>
      <c r="FX216" s="4"/>
      <c r="FY216" s="4"/>
      <c r="FZ216" s="4"/>
      <c r="GA216" s="4"/>
      <c r="GB216" s="4"/>
      <c r="GC216" s="4"/>
      <c r="GD216" s="4"/>
      <c r="GE216" s="4"/>
      <c r="GF216" s="4"/>
      <c r="GG216" s="4"/>
      <c r="GH216" s="4"/>
      <c r="GI216" s="4"/>
      <c r="GJ216" s="4"/>
      <c r="GK216" s="4"/>
    </row>
    <row r="217" spans="1:193" x14ac:dyDescent="0.25">
      <c r="A217" s="11"/>
      <c r="B217" s="12" t="s">
        <v>15</v>
      </c>
      <c r="C217" s="17">
        <f>SUM(D217:J217)</f>
        <v>1447</v>
      </c>
      <c r="D217" s="31">
        <v>223</v>
      </c>
      <c r="E217" s="31">
        <v>190</v>
      </c>
      <c r="F217" s="31">
        <v>144</v>
      </c>
      <c r="G217" s="31">
        <v>193</v>
      </c>
      <c r="H217" s="31">
        <v>225</v>
      </c>
      <c r="I217" s="31">
        <v>222</v>
      </c>
      <c r="J217" s="32">
        <v>250</v>
      </c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  <c r="BS217" s="4"/>
      <c r="BT217" s="4"/>
      <c r="BU217" s="4"/>
      <c r="BV217" s="4"/>
      <c r="BW217" s="4"/>
      <c r="BX217" s="4"/>
      <c r="BY217" s="4"/>
      <c r="BZ217" s="4"/>
      <c r="CA217" s="4"/>
      <c r="CB217" s="4"/>
      <c r="CC217" s="4"/>
      <c r="CD217" s="4"/>
      <c r="CE217" s="4"/>
      <c r="CF217" s="4"/>
      <c r="CG217" s="4"/>
      <c r="CH217" s="4"/>
      <c r="CI217" s="4"/>
      <c r="CJ217" s="4"/>
      <c r="CK217" s="4"/>
      <c r="CL217" s="4"/>
      <c r="CM217" s="4"/>
      <c r="CN217" s="4"/>
      <c r="CO217" s="4"/>
      <c r="CP217" s="4"/>
      <c r="CQ217" s="4"/>
      <c r="CR217" s="4"/>
      <c r="CS217" s="4"/>
      <c r="CT217" s="4"/>
      <c r="CU217" s="4"/>
      <c r="CV217" s="4"/>
      <c r="CW217" s="4"/>
      <c r="CX217" s="4"/>
      <c r="CY217" s="4"/>
      <c r="CZ217" s="4"/>
      <c r="DA217" s="4"/>
      <c r="DB217" s="4"/>
      <c r="DC217" s="4"/>
      <c r="DD217" s="4"/>
      <c r="DE217" s="4"/>
      <c r="DF217" s="4"/>
      <c r="DG217" s="4"/>
      <c r="DH217" s="4"/>
      <c r="DI217" s="4"/>
      <c r="DJ217" s="4"/>
      <c r="DK217" s="4"/>
      <c r="DL217" s="4"/>
      <c r="DM217" s="4"/>
      <c r="DN217" s="4"/>
      <c r="DO217" s="4"/>
      <c r="DP217" s="4"/>
      <c r="DQ217" s="4"/>
      <c r="DR217" s="4"/>
      <c r="DS217" s="4"/>
      <c r="DT217" s="4"/>
      <c r="DU217" s="4"/>
      <c r="DV217" s="4"/>
      <c r="DW217" s="4"/>
      <c r="DX217" s="4"/>
      <c r="DY217" s="4"/>
      <c r="DZ217" s="4"/>
      <c r="EA217" s="4"/>
      <c r="EB217" s="4"/>
      <c r="EC217" s="4"/>
      <c r="ED217" s="4"/>
      <c r="EE217" s="4"/>
      <c r="EF217" s="4"/>
      <c r="EG217" s="4"/>
      <c r="EH217" s="4"/>
      <c r="EI217" s="4"/>
      <c r="EJ217" s="4"/>
      <c r="EK217" s="4"/>
      <c r="EL217" s="4"/>
      <c r="EM217" s="4"/>
      <c r="EN217" s="4"/>
      <c r="EO217" s="4"/>
      <c r="EP217" s="4"/>
      <c r="EQ217" s="4"/>
      <c r="ER217" s="4"/>
      <c r="ES217" s="4"/>
      <c r="ET217" s="4"/>
      <c r="EU217" s="4"/>
      <c r="EV217" s="4"/>
      <c r="EW217" s="4"/>
      <c r="EX217" s="4"/>
      <c r="EY217" s="4"/>
      <c r="EZ217" s="4"/>
      <c r="FA217" s="4"/>
      <c r="FB217" s="4"/>
      <c r="FC217" s="4"/>
      <c r="FD217" s="4"/>
      <c r="FE217" s="4"/>
      <c r="FF217" s="4"/>
      <c r="FG217" s="4"/>
      <c r="FH217" s="4"/>
      <c r="FI217" s="4"/>
      <c r="FJ217" s="4"/>
      <c r="FK217" s="4"/>
      <c r="FL217" s="4"/>
      <c r="FM217" s="4"/>
      <c r="FN217" s="4"/>
      <c r="FO217" s="4"/>
      <c r="FP217" s="4"/>
      <c r="FQ217" s="4"/>
      <c r="FR217" s="4"/>
      <c r="FS217" s="4"/>
      <c r="FT217" s="4"/>
      <c r="FU217" s="4"/>
      <c r="FV217" s="4"/>
      <c r="FW217" s="4"/>
      <c r="FX217" s="4"/>
      <c r="FY217" s="4"/>
      <c r="FZ217" s="4"/>
      <c r="GA217" s="4"/>
      <c r="GB217" s="4"/>
      <c r="GC217" s="4"/>
      <c r="GD217" s="4"/>
      <c r="GE217" s="4"/>
      <c r="GF217" s="4"/>
      <c r="GG217" s="4"/>
      <c r="GH217" s="4"/>
      <c r="GI217" s="4"/>
      <c r="GJ217" s="4"/>
      <c r="GK217" s="4"/>
    </row>
    <row r="218" spans="1:193" x14ac:dyDescent="0.2">
      <c r="A218" s="11"/>
      <c r="B218" s="12"/>
      <c r="C218" s="33"/>
      <c r="D218" s="34">
        <f t="shared" ref="D218:J218" si="104">ROUND(D216/D217,5)</f>
        <v>1.345E-2</v>
      </c>
      <c r="E218" s="34">
        <f t="shared" si="104"/>
        <v>6.3159999999999994E-2</v>
      </c>
      <c r="F218" s="34">
        <f t="shared" si="104"/>
        <v>8.3330000000000001E-2</v>
      </c>
      <c r="G218" s="34">
        <f t="shared" si="104"/>
        <v>8.2900000000000001E-2</v>
      </c>
      <c r="H218" s="34">
        <f t="shared" si="104"/>
        <v>5.3330000000000002E-2</v>
      </c>
      <c r="I218" s="34">
        <f t="shared" si="104"/>
        <v>1.8020000000000001E-2</v>
      </c>
      <c r="J218" s="35">
        <f t="shared" si="104"/>
        <v>0</v>
      </c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4"/>
      <c r="BS218" s="4"/>
      <c r="BT218" s="4"/>
      <c r="BU218" s="4"/>
      <c r="BV218" s="4"/>
      <c r="BW218" s="4"/>
      <c r="BX218" s="4"/>
      <c r="BY218" s="4"/>
      <c r="BZ218" s="4"/>
      <c r="CA218" s="4"/>
      <c r="CB218" s="4"/>
      <c r="CC218" s="4"/>
      <c r="CD218" s="4"/>
      <c r="CE218" s="4"/>
      <c r="CF218" s="4"/>
      <c r="CG218" s="4"/>
      <c r="CH218" s="4"/>
      <c r="CI218" s="4"/>
      <c r="CJ218" s="4"/>
      <c r="CK218" s="4"/>
      <c r="CL218" s="4"/>
      <c r="CM218" s="4"/>
      <c r="CN218" s="4"/>
      <c r="CO218" s="4"/>
      <c r="CP218" s="4"/>
      <c r="CQ218" s="4"/>
      <c r="CR218" s="4"/>
      <c r="CS218" s="4"/>
      <c r="CT218" s="4"/>
      <c r="CU218" s="4"/>
      <c r="CV218" s="4"/>
      <c r="CW218" s="4"/>
      <c r="CX218" s="4"/>
      <c r="CY218" s="4"/>
      <c r="CZ218" s="4"/>
      <c r="DA218" s="4"/>
      <c r="DB218" s="4"/>
      <c r="DC218" s="4"/>
      <c r="DD218" s="4"/>
      <c r="DE218" s="4"/>
      <c r="DF218" s="4"/>
      <c r="DG218" s="4"/>
      <c r="DH218" s="4"/>
      <c r="DI218" s="4"/>
      <c r="DJ218" s="4"/>
      <c r="DK218" s="4"/>
      <c r="DL218" s="4"/>
      <c r="DM218" s="4"/>
      <c r="DN218" s="4"/>
      <c r="DO218" s="4"/>
      <c r="DP218" s="4"/>
      <c r="DQ218" s="4"/>
      <c r="DR218" s="4"/>
      <c r="DS218" s="4"/>
      <c r="DT218" s="4"/>
      <c r="DU218" s="4"/>
      <c r="DV218" s="4"/>
      <c r="DW218" s="4"/>
      <c r="DX218" s="4"/>
      <c r="DY218" s="4"/>
      <c r="DZ218" s="4"/>
      <c r="EA218" s="4"/>
      <c r="EB218" s="4"/>
      <c r="EC218" s="4"/>
      <c r="ED218" s="4"/>
      <c r="EE218" s="4"/>
      <c r="EF218" s="4"/>
      <c r="EG218" s="4"/>
      <c r="EH218" s="4"/>
      <c r="EI218" s="4"/>
      <c r="EJ218" s="4"/>
      <c r="EK218" s="4"/>
      <c r="EL218" s="4"/>
      <c r="EM218" s="4"/>
      <c r="EN218" s="4"/>
      <c r="EO218" s="4"/>
      <c r="EP218" s="4"/>
      <c r="EQ218" s="4"/>
      <c r="ER218" s="4"/>
      <c r="ES218" s="4"/>
      <c r="ET218" s="4"/>
      <c r="EU218" s="4"/>
      <c r="EV218" s="4"/>
      <c r="EW218" s="4"/>
      <c r="EX218" s="4"/>
      <c r="EY218" s="4"/>
      <c r="EZ218" s="4"/>
      <c r="FA218" s="4"/>
      <c r="FB218" s="4"/>
      <c r="FC218" s="4"/>
      <c r="FD218" s="4"/>
      <c r="FE218" s="4"/>
      <c r="FF218" s="4"/>
      <c r="FG218" s="4"/>
      <c r="FH218" s="4"/>
      <c r="FI218" s="4"/>
      <c r="FJ218" s="4"/>
      <c r="FK218" s="4"/>
      <c r="FL218" s="4"/>
      <c r="FM218" s="4"/>
      <c r="FN218" s="4"/>
      <c r="FO218" s="4"/>
      <c r="FP218" s="4"/>
      <c r="FQ218" s="4"/>
      <c r="FR218" s="4"/>
      <c r="FS218" s="4"/>
      <c r="FT218" s="4"/>
      <c r="FU218" s="4"/>
      <c r="FV218" s="4"/>
      <c r="FW218" s="4"/>
      <c r="FX218" s="4"/>
      <c r="FY218" s="4"/>
      <c r="FZ218" s="4"/>
      <c r="GA218" s="4"/>
      <c r="GB218" s="4"/>
      <c r="GC218" s="4"/>
      <c r="GD218" s="4"/>
      <c r="GE218" s="4"/>
      <c r="GF218" s="4"/>
      <c r="GG218" s="4"/>
      <c r="GH218" s="4"/>
      <c r="GI218" s="4"/>
      <c r="GJ218" s="4"/>
      <c r="GK218" s="4"/>
    </row>
    <row r="219" spans="1:193" x14ac:dyDescent="0.2">
      <c r="A219" s="63"/>
      <c r="B219" s="37" t="s">
        <v>16</v>
      </c>
      <c r="C219" s="38">
        <f>SUM(D219+E219+F219+G219+H219+I219+J219)</f>
        <v>1.5709500000000001</v>
      </c>
      <c r="D219" s="40">
        <f t="shared" ref="D219:J219" si="105">ROUND(D218*5,5)</f>
        <v>6.7250000000000004E-2</v>
      </c>
      <c r="E219" s="40">
        <f t="shared" si="105"/>
        <v>0.31580000000000003</v>
      </c>
      <c r="F219" s="40">
        <f t="shared" si="105"/>
        <v>0.41665000000000002</v>
      </c>
      <c r="G219" s="40">
        <f t="shared" si="105"/>
        <v>0.41449999999999998</v>
      </c>
      <c r="H219" s="40">
        <f t="shared" si="105"/>
        <v>0.26665</v>
      </c>
      <c r="I219" s="40">
        <f t="shared" si="105"/>
        <v>9.01E-2</v>
      </c>
      <c r="J219" s="41">
        <f t="shared" si="105"/>
        <v>0</v>
      </c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  <c r="BS219" s="4"/>
      <c r="BT219" s="4"/>
      <c r="BU219" s="4"/>
      <c r="BV219" s="4"/>
      <c r="BW219" s="4"/>
      <c r="BX219" s="4"/>
      <c r="BY219" s="4"/>
      <c r="BZ219" s="4"/>
      <c r="CA219" s="4"/>
      <c r="CB219" s="4"/>
      <c r="CC219" s="4"/>
      <c r="CD219" s="4"/>
      <c r="CE219" s="4"/>
      <c r="CF219" s="4"/>
      <c r="CG219" s="4"/>
      <c r="CH219" s="4"/>
      <c r="CI219" s="4"/>
      <c r="CJ219" s="4"/>
      <c r="CK219" s="4"/>
      <c r="CL219" s="4"/>
      <c r="CM219" s="4"/>
      <c r="CN219" s="4"/>
      <c r="CO219" s="4"/>
      <c r="CP219" s="4"/>
      <c r="CQ219" s="4"/>
      <c r="CR219" s="4"/>
      <c r="CS219" s="4"/>
      <c r="CT219" s="4"/>
      <c r="CU219" s="4"/>
      <c r="CV219" s="4"/>
      <c r="CW219" s="4"/>
      <c r="CX219" s="4"/>
      <c r="CY219" s="4"/>
      <c r="CZ219" s="4"/>
      <c r="DA219" s="4"/>
      <c r="DB219" s="4"/>
      <c r="DC219" s="4"/>
      <c r="DD219" s="4"/>
      <c r="DE219" s="4"/>
      <c r="DF219" s="4"/>
      <c r="DG219" s="4"/>
      <c r="DH219" s="4"/>
      <c r="DI219" s="4"/>
      <c r="DJ219" s="4"/>
      <c r="DK219" s="4"/>
      <c r="DL219" s="4"/>
      <c r="DM219" s="4"/>
      <c r="DN219" s="4"/>
      <c r="DO219" s="4"/>
      <c r="DP219" s="4"/>
      <c r="DQ219" s="4"/>
      <c r="DR219" s="4"/>
      <c r="DS219" s="4"/>
      <c r="DT219" s="4"/>
      <c r="DU219" s="4"/>
      <c r="DV219" s="4"/>
      <c r="DW219" s="4"/>
      <c r="DX219" s="4"/>
      <c r="DY219" s="4"/>
      <c r="DZ219" s="4"/>
      <c r="EA219" s="4"/>
      <c r="EB219" s="4"/>
      <c r="EC219" s="4"/>
      <c r="ED219" s="4"/>
      <c r="EE219" s="4"/>
      <c r="EF219" s="4"/>
      <c r="EG219" s="4"/>
      <c r="EH219" s="4"/>
      <c r="EI219" s="4"/>
      <c r="EJ219" s="4"/>
      <c r="EK219" s="4"/>
      <c r="EL219" s="4"/>
      <c r="EM219" s="4"/>
      <c r="EN219" s="4"/>
      <c r="EO219" s="4"/>
      <c r="EP219" s="4"/>
      <c r="EQ219" s="4"/>
      <c r="ER219" s="4"/>
      <c r="ES219" s="4"/>
      <c r="ET219" s="4"/>
      <c r="EU219" s="4"/>
      <c r="EV219" s="4"/>
      <c r="EW219" s="4"/>
      <c r="EX219" s="4"/>
      <c r="EY219" s="4"/>
      <c r="EZ219" s="4"/>
      <c r="FA219" s="4"/>
      <c r="FB219" s="4"/>
      <c r="FC219" s="4"/>
      <c r="FD219" s="4"/>
      <c r="FE219" s="4"/>
      <c r="FF219" s="4"/>
      <c r="FG219" s="4"/>
      <c r="FH219" s="4"/>
      <c r="FI219" s="4"/>
      <c r="FJ219" s="4"/>
      <c r="FK219" s="4"/>
      <c r="FL219" s="4"/>
      <c r="FM219" s="4"/>
      <c r="FN219" s="4"/>
      <c r="FO219" s="4"/>
      <c r="FP219" s="4"/>
      <c r="FQ219" s="4"/>
      <c r="FR219" s="4"/>
      <c r="FS219" s="4"/>
      <c r="FT219" s="4"/>
      <c r="FU219" s="4"/>
      <c r="FV219" s="4"/>
      <c r="FW219" s="4"/>
      <c r="FX219" s="4"/>
      <c r="FY219" s="4"/>
      <c r="FZ219" s="4"/>
      <c r="GA219" s="4"/>
      <c r="GB219" s="4"/>
      <c r="GC219" s="4"/>
      <c r="GD219" s="4"/>
      <c r="GE219" s="4"/>
      <c r="GF219" s="4"/>
      <c r="GG219" s="4"/>
      <c r="GH219" s="4"/>
      <c r="GI219" s="4"/>
      <c r="GJ219" s="4"/>
      <c r="GK219" s="4"/>
    </row>
    <row r="220" spans="1:193" x14ac:dyDescent="0.2">
      <c r="A220" s="26" t="s">
        <v>71</v>
      </c>
      <c r="B220" s="27" t="s">
        <v>14</v>
      </c>
      <c r="C220" s="13">
        <f>D220+E220+F220+G220+H220+I220+J220</f>
        <v>31</v>
      </c>
      <c r="D220" s="65">
        <v>0</v>
      </c>
      <c r="E220" s="65">
        <v>3</v>
      </c>
      <c r="F220" s="65">
        <v>3</v>
      </c>
      <c r="G220" s="65">
        <v>13</v>
      </c>
      <c r="H220" s="65">
        <v>11</v>
      </c>
      <c r="I220" s="64">
        <v>1</v>
      </c>
      <c r="J220" s="66">
        <v>0</v>
      </c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  <c r="BS220" s="4"/>
      <c r="BT220" s="4"/>
      <c r="BU220" s="4"/>
      <c r="BV220" s="4"/>
      <c r="BW220" s="4"/>
      <c r="BX220" s="4"/>
      <c r="BY220" s="4"/>
      <c r="BZ220" s="4"/>
      <c r="CA220" s="4"/>
      <c r="CB220" s="4"/>
      <c r="CC220" s="4"/>
      <c r="CD220" s="4"/>
      <c r="CE220" s="4"/>
      <c r="CF220" s="4"/>
      <c r="CG220" s="4"/>
      <c r="CH220" s="4"/>
      <c r="CI220" s="4"/>
      <c r="CJ220" s="4"/>
      <c r="CK220" s="4"/>
      <c r="CL220" s="4"/>
      <c r="CM220" s="4"/>
      <c r="CN220" s="4"/>
      <c r="CO220" s="4"/>
      <c r="CP220" s="4"/>
      <c r="CQ220" s="4"/>
      <c r="CR220" s="4"/>
      <c r="CS220" s="4"/>
      <c r="CT220" s="4"/>
      <c r="CU220" s="4"/>
      <c r="CV220" s="4"/>
      <c r="CW220" s="4"/>
      <c r="CX220" s="4"/>
      <c r="CY220" s="4"/>
      <c r="CZ220" s="4"/>
      <c r="DA220" s="4"/>
      <c r="DB220" s="4"/>
      <c r="DC220" s="4"/>
      <c r="DD220" s="4"/>
      <c r="DE220" s="4"/>
      <c r="DF220" s="4"/>
      <c r="DG220" s="4"/>
      <c r="DH220" s="4"/>
      <c r="DI220" s="4"/>
      <c r="DJ220" s="4"/>
      <c r="DK220" s="4"/>
      <c r="DL220" s="4"/>
      <c r="DM220" s="4"/>
      <c r="DN220" s="4"/>
      <c r="DO220" s="4"/>
      <c r="DP220" s="4"/>
      <c r="DQ220" s="4"/>
      <c r="DR220" s="4"/>
      <c r="DS220" s="4"/>
      <c r="DT220" s="4"/>
      <c r="DU220" s="4"/>
      <c r="DV220" s="4"/>
      <c r="DW220" s="4"/>
      <c r="DX220" s="4"/>
      <c r="DY220" s="4"/>
      <c r="DZ220" s="4"/>
      <c r="EA220" s="4"/>
      <c r="EB220" s="4"/>
      <c r="EC220" s="4"/>
      <c r="ED220" s="4"/>
      <c r="EE220" s="4"/>
      <c r="EF220" s="4"/>
      <c r="EG220" s="4"/>
      <c r="EH220" s="4"/>
      <c r="EI220" s="4"/>
      <c r="EJ220" s="4"/>
      <c r="EK220" s="4"/>
      <c r="EL220" s="4"/>
      <c r="EM220" s="4"/>
      <c r="EN220" s="4"/>
      <c r="EO220" s="4"/>
      <c r="EP220" s="4"/>
      <c r="EQ220" s="4"/>
      <c r="ER220" s="4"/>
      <c r="ES220" s="4"/>
      <c r="ET220" s="4"/>
      <c r="EU220" s="4"/>
      <c r="EV220" s="4"/>
      <c r="EW220" s="4"/>
      <c r="EX220" s="4"/>
      <c r="EY220" s="4"/>
      <c r="EZ220" s="4"/>
      <c r="FA220" s="4"/>
      <c r="FB220" s="4"/>
      <c r="FC220" s="4"/>
      <c r="FD220" s="4"/>
      <c r="FE220" s="4"/>
      <c r="FF220" s="4"/>
      <c r="FG220" s="4"/>
      <c r="FH220" s="4"/>
      <c r="FI220" s="4"/>
      <c r="FJ220" s="4"/>
      <c r="FK220" s="4"/>
      <c r="FL220" s="4"/>
      <c r="FM220" s="4"/>
      <c r="FN220" s="4"/>
      <c r="FO220" s="4"/>
      <c r="FP220" s="4"/>
      <c r="FQ220" s="4"/>
      <c r="FR220" s="4"/>
      <c r="FS220" s="4"/>
      <c r="FT220" s="4"/>
      <c r="FU220" s="4"/>
      <c r="FV220" s="4"/>
      <c r="FW220" s="4"/>
      <c r="FX220" s="4"/>
      <c r="FY220" s="4"/>
      <c r="FZ220" s="4"/>
      <c r="GA220" s="4"/>
      <c r="GB220" s="4"/>
      <c r="GC220" s="4"/>
      <c r="GD220" s="4"/>
      <c r="GE220" s="4"/>
      <c r="GF220" s="4"/>
      <c r="GG220" s="4"/>
      <c r="GH220" s="4"/>
      <c r="GI220" s="4"/>
      <c r="GJ220" s="4"/>
      <c r="GK220" s="4"/>
    </row>
    <row r="221" spans="1:193" x14ac:dyDescent="0.25">
      <c r="A221" s="11"/>
      <c r="B221" s="12" t="s">
        <v>15</v>
      </c>
      <c r="C221" s="17">
        <f>SUM(D221:J221)</f>
        <v>1014</v>
      </c>
      <c r="D221" s="31">
        <v>129</v>
      </c>
      <c r="E221" s="31">
        <v>105</v>
      </c>
      <c r="F221" s="31">
        <v>104</v>
      </c>
      <c r="G221" s="31">
        <v>114</v>
      </c>
      <c r="H221" s="31">
        <v>160</v>
      </c>
      <c r="I221" s="31">
        <v>184</v>
      </c>
      <c r="J221" s="32">
        <v>218</v>
      </c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  <c r="BS221" s="4"/>
      <c r="BT221" s="4"/>
      <c r="BU221" s="4"/>
      <c r="BV221" s="4"/>
      <c r="BW221" s="4"/>
      <c r="BX221" s="4"/>
      <c r="BY221" s="4"/>
      <c r="BZ221" s="4"/>
      <c r="CA221" s="4"/>
      <c r="CB221" s="4"/>
      <c r="CC221" s="4"/>
      <c r="CD221" s="4"/>
      <c r="CE221" s="4"/>
      <c r="CF221" s="4"/>
      <c r="CG221" s="4"/>
      <c r="CH221" s="4"/>
      <c r="CI221" s="4"/>
      <c r="CJ221" s="4"/>
      <c r="CK221" s="4"/>
      <c r="CL221" s="4"/>
      <c r="CM221" s="4"/>
      <c r="CN221" s="4"/>
      <c r="CO221" s="4"/>
      <c r="CP221" s="4"/>
      <c r="CQ221" s="4"/>
      <c r="CR221" s="4"/>
      <c r="CS221" s="4"/>
      <c r="CT221" s="4"/>
      <c r="CU221" s="4"/>
      <c r="CV221" s="4"/>
      <c r="CW221" s="4"/>
      <c r="CX221" s="4"/>
      <c r="CY221" s="4"/>
      <c r="CZ221" s="4"/>
      <c r="DA221" s="4"/>
      <c r="DB221" s="4"/>
      <c r="DC221" s="4"/>
      <c r="DD221" s="4"/>
      <c r="DE221" s="4"/>
      <c r="DF221" s="4"/>
      <c r="DG221" s="4"/>
      <c r="DH221" s="4"/>
      <c r="DI221" s="4"/>
      <c r="DJ221" s="4"/>
      <c r="DK221" s="4"/>
      <c r="DL221" s="4"/>
      <c r="DM221" s="4"/>
      <c r="DN221" s="4"/>
      <c r="DO221" s="4"/>
      <c r="DP221" s="4"/>
      <c r="DQ221" s="4"/>
      <c r="DR221" s="4"/>
      <c r="DS221" s="4"/>
      <c r="DT221" s="4"/>
      <c r="DU221" s="4"/>
      <c r="DV221" s="4"/>
      <c r="DW221" s="4"/>
      <c r="DX221" s="4"/>
      <c r="DY221" s="4"/>
      <c r="DZ221" s="4"/>
      <c r="EA221" s="4"/>
      <c r="EB221" s="4"/>
      <c r="EC221" s="4"/>
      <c r="ED221" s="4"/>
      <c r="EE221" s="4"/>
      <c r="EF221" s="4"/>
      <c r="EG221" s="4"/>
      <c r="EH221" s="4"/>
      <c r="EI221" s="4"/>
      <c r="EJ221" s="4"/>
      <c r="EK221" s="4"/>
      <c r="EL221" s="4"/>
      <c r="EM221" s="4"/>
      <c r="EN221" s="4"/>
      <c r="EO221" s="4"/>
      <c r="EP221" s="4"/>
      <c r="EQ221" s="4"/>
      <c r="ER221" s="4"/>
      <c r="ES221" s="4"/>
      <c r="ET221" s="4"/>
      <c r="EU221" s="4"/>
      <c r="EV221" s="4"/>
      <c r="EW221" s="4"/>
      <c r="EX221" s="4"/>
      <c r="EY221" s="4"/>
      <c r="EZ221" s="4"/>
      <c r="FA221" s="4"/>
      <c r="FB221" s="4"/>
      <c r="FC221" s="4"/>
      <c r="FD221" s="4"/>
      <c r="FE221" s="4"/>
      <c r="FF221" s="4"/>
      <c r="FG221" s="4"/>
      <c r="FH221" s="4"/>
      <c r="FI221" s="4"/>
      <c r="FJ221" s="4"/>
      <c r="FK221" s="4"/>
      <c r="FL221" s="4"/>
      <c r="FM221" s="4"/>
      <c r="FN221" s="4"/>
      <c r="FO221" s="4"/>
      <c r="FP221" s="4"/>
      <c r="FQ221" s="4"/>
      <c r="FR221" s="4"/>
      <c r="FS221" s="4"/>
      <c r="FT221" s="4"/>
      <c r="FU221" s="4"/>
      <c r="FV221" s="4"/>
      <c r="FW221" s="4"/>
      <c r="FX221" s="4"/>
      <c r="FY221" s="4"/>
      <c r="FZ221" s="4"/>
      <c r="GA221" s="4"/>
      <c r="GB221" s="4"/>
      <c r="GC221" s="4"/>
      <c r="GD221" s="4"/>
      <c r="GE221" s="4"/>
      <c r="GF221" s="4"/>
      <c r="GG221" s="4"/>
      <c r="GH221" s="4"/>
      <c r="GI221" s="4"/>
      <c r="GJ221" s="4"/>
      <c r="GK221" s="4"/>
    </row>
    <row r="222" spans="1:193" x14ac:dyDescent="0.2">
      <c r="A222" s="11"/>
      <c r="B222" s="12"/>
      <c r="C222" s="33"/>
      <c r="D222" s="34">
        <f t="shared" ref="D222:J222" si="106">ROUND(D220/D221,5)</f>
        <v>0</v>
      </c>
      <c r="E222" s="34">
        <f t="shared" si="106"/>
        <v>2.8570000000000002E-2</v>
      </c>
      <c r="F222" s="34">
        <f t="shared" si="106"/>
        <v>2.8850000000000001E-2</v>
      </c>
      <c r="G222" s="34">
        <f t="shared" si="106"/>
        <v>0.11404</v>
      </c>
      <c r="H222" s="34">
        <f t="shared" si="106"/>
        <v>6.8750000000000006E-2</v>
      </c>
      <c r="I222" s="34">
        <f t="shared" si="106"/>
        <v>5.4299999999999999E-3</v>
      </c>
      <c r="J222" s="35">
        <f t="shared" si="106"/>
        <v>0</v>
      </c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  <c r="BS222" s="4"/>
      <c r="BT222" s="4"/>
      <c r="BU222" s="4"/>
      <c r="BV222" s="4"/>
      <c r="BW222" s="4"/>
      <c r="BX222" s="4"/>
      <c r="BY222" s="4"/>
      <c r="BZ222" s="4"/>
      <c r="CA222" s="4"/>
      <c r="CB222" s="4"/>
      <c r="CC222" s="4"/>
      <c r="CD222" s="4"/>
      <c r="CE222" s="4"/>
      <c r="CF222" s="4"/>
      <c r="CG222" s="4"/>
      <c r="CH222" s="4"/>
      <c r="CI222" s="4"/>
      <c r="CJ222" s="4"/>
      <c r="CK222" s="4"/>
      <c r="CL222" s="4"/>
      <c r="CM222" s="4"/>
      <c r="CN222" s="4"/>
      <c r="CO222" s="4"/>
      <c r="CP222" s="4"/>
      <c r="CQ222" s="4"/>
      <c r="CR222" s="4"/>
      <c r="CS222" s="4"/>
      <c r="CT222" s="4"/>
      <c r="CU222" s="4"/>
      <c r="CV222" s="4"/>
      <c r="CW222" s="4"/>
      <c r="CX222" s="4"/>
      <c r="CY222" s="4"/>
      <c r="CZ222" s="4"/>
      <c r="DA222" s="4"/>
      <c r="DB222" s="4"/>
      <c r="DC222" s="4"/>
      <c r="DD222" s="4"/>
      <c r="DE222" s="4"/>
      <c r="DF222" s="4"/>
      <c r="DG222" s="4"/>
      <c r="DH222" s="4"/>
      <c r="DI222" s="4"/>
      <c r="DJ222" s="4"/>
      <c r="DK222" s="4"/>
      <c r="DL222" s="4"/>
      <c r="DM222" s="4"/>
      <c r="DN222" s="4"/>
      <c r="DO222" s="4"/>
      <c r="DP222" s="4"/>
      <c r="DQ222" s="4"/>
      <c r="DR222" s="4"/>
      <c r="DS222" s="4"/>
      <c r="DT222" s="4"/>
      <c r="DU222" s="4"/>
      <c r="DV222" s="4"/>
      <c r="DW222" s="4"/>
      <c r="DX222" s="4"/>
      <c r="DY222" s="4"/>
      <c r="DZ222" s="4"/>
      <c r="EA222" s="4"/>
      <c r="EB222" s="4"/>
      <c r="EC222" s="4"/>
      <c r="ED222" s="4"/>
      <c r="EE222" s="4"/>
      <c r="EF222" s="4"/>
      <c r="EG222" s="4"/>
      <c r="EH222" s="4"/>
      <c r="EI222" s="4"/>
      <c r="EJ222" s="4"/>
      <c r="EK222" s="4"/>
      <c r="EL222" s="4"/>
      <c r="EM222" s="4"/>
      <c r="EN222" s="4"/>
      <c r="EO222" s="4"/>
      <c r="EP222" s="4"/>
      <c r="EQ222" s="4"/>
      <c r="ER222" s="4"/>
      <c r="ES222" s="4"/>
      <c r="ET222" s="4"/>
      <c r="EU222" s="4"/>
      <c r="EV222" s="4"/>
      <c r="EW222" s="4"/>
      <c r="EX222" s="4"/>
      <c r="EY222" s="4"/>
      <c r="EZ222" s="4"/>
      <c r="FA222" s="4"/>
      <c r="FB222" s="4"/>
      <c r="FC222" s="4"/>
      <c r="FD222" s="4"/>
      <c r="FE222" s="4"/>
      <c r="FF222" s="4"/>
      <c r="FG222" s="4"/>
      <c r="FH222" s="4"/>
      <c r="FI222" s="4"/>
      <c r="FJ222" s="4"/>
      <c r="FK222" s="4"/>
      <c r="FL222" s="4"/>
      <c r="FM222" s="4"/>
      <c r="FN222" s="4"/>
      <c r="FO222" s="4"/>
      <c r="FP222" s="4"/>
      <c r="FQ222" s="4"/>
      <c r="FR222" s="4"/>
      <c r="FS222" s="4"/>
      <c r="FT222" s="4"/>
      <c r="FU222" s="4"/>
      <c r="FV222" s="4"/>
      <c r="FW222" s="4"/>
      <c r="FX222" s="4"/>
      <c r="FY222" s="4"/>
      <c r="FZ222" s="4"/>
      <c r="GA222" s="4"/>
      <c r="GB222" s="4"/>
      <c r="GC222" s="4"/>
      <c r="GD222" s="4"/>
      <c r="GE222" s="4"/>
      <c r="GF222" s="4"/>
      <c r="GG222" s="4"/>
      <c r="GH222" s="4"/>
      <c r="GI222" s="4"/>
      <c r="GJ222" s="4"/>
      <c r="GK222" s="4"/>
    </row>
    <row r="223" spans="1:193" x14ac:dyDescent="0.2">
      <c r="A223" s="67"/>
      <c r="B223" s="37" t="s">
        <v>16</v>
      </c>
      <c r="C223" s="38">
        <f>SUM(D223+E223+F223+G223+H223+I223+J223)</f>
        <v>1.2282</v>
      </c>
      <c r="D223" s="40">
        <f t="shared" ref="D223:J223" si="107">ROUND(D222*5,5)</f>
        <v>0</v>
      </c>
      <c r="E223" s="40">
        <f t="shared" si="107"/>
        <v>0.14285</v>
      </c>
      <c r="F223" s="40">
        <f t="shared" si="107"/>
        <v>0.14424999999999999</v>
      </c>
      <c r="G223" s="40">
        <f t="shared" si="107"/>
        <v>0.57020000000000004</v>
      </c>
      <c r="H223" s="40">
        <f t="shared" si="107"/>
        <v>0.34375</v>
      </c>
      <c r="I223" s="40">
        <f t="shared" si="107"/>
        <v>2.7150000000000001E-2</v>
      </c>
      <c r="J223" s="41">
        <f t="shared" si="107"/>
        <v>0</v>
      </c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  <c r="BS223" s="4"/>
      <c r="BT223" s="4"/>
      <c r="BU223" s="4"/>
      <c r="BV223" s="4"/>
      <c r="BW223" s="4"/>
      <c r="BX223" s="4"/>
      <c r="BY223" s="4"/>
      <c r="BZ223" s="4"/>
      <c r="CA223" s="4"/>
      <c r="CB223" s="4"/>
      <c r="CC223" s="4"/>
      <c r="CD223" s="4"/>
      <c r="CE223" s="4"/>
      <c r="CF223" s="4"/>
      <c r="CG223" s="4"/>
      <c r="CH223" s="4"/>
      <c r="CI223" s="4"/>
      <c r="CJ223" s="4"/>
      <c r="CK223" s="4"/>
      <c r="CL223" s="4"/>
      <c r="CM223" s="4"/>
      <c r="CN223" s="4"/>
      <c r="CO223" s="4"/>
      <c r="CP223" s="4"/>
      <c r="CQ223" s="4"/>
      <c r="CR223" s="4"/>
      <c r="CS223" s="4"/>
      <c r="CT223" s="4"/>
      <c r="CU223" s="4"/>
      <c r="CV223" s="4"/>
      <c r="CW223" s="4"/>
      <c r="CX223" s="4"/>
      <c r="CY223" s="4"/>
      <c r="CZ223" s="4"/>
      <c r="DA223" s="4"/>
      <c r="DB223" s="4"/>
      <c r="DC223" s="4"/>
      <c r="DD223" s="4"/>
      <c r="DE223" s="4"/>
      <c r="DF223" s="4"/>
      <c r="DG223" s="4"/>
      <c r="DH223" s="4"/>
      <c r="DI223" s="4"/>
      <c r="DJ223" s="4"/>
      <c r="DK223" s="4"/>
      <c r="DL223" s="4"/>
      <c r="DM223" s="4"/>
      <c r="DN223" s="4"/>
      <c r="DO223" s="4"/>
      <c r="DP223" s="4"/>
      <c r="DQ223" s="4"/>
      <c r="DR223" s="4"/>
      <c r="DS223" s="4"/>
      <c r="DT223" s="4"/>
      <c r="DU223" s="4"/>
      <c r="DV223" s="4"/>
      <c r="DW223" s="4"/>
      <c r="DX223" s="4"/>
      <c r="DY223" s="4"/>
      <c r="DZ223" s="4"/>
      <c r="EA223" s="4"/>
      <c r="EB223" s="4"/>
      <c r="EC223" s="4"/>
      <c r="ED223" s="4"/>
      <c r="EE223" s="4"/>
      <c r="EF223" s="4"/>
      <c r="EG223" s="4"/>
      <c r="EH223" s="4"/>
      <c r="EI223" s="4"/>
      <c r="EJ223" s="4"/>
      <c r="EK223" s="4"/>
      <c r="EL223" s="4"/>
      <c r="EM223" s="4"/>
      <c r="EN223" s="4"/>
      <c r="EO223" s="4"/>
      <c r="EP223" s="4"/>
      <c r="EQ223" s="4"/>
      <c r="ER223" s="4"/>
      <c r="ES223" s="4"/>
      <c r="ET223" s="4"/>
      <c r="EU223" s="4"/>
      <c r="EV223" s="4"/>
      <c r="EW223" s="4"/>
      <c r="EX223" s="4"/>
      <c r="EY223" s="4"/>
      <c r="EZ223" s="4"/>
      <c r="FA223" s="4"/>
      <c r="FB223" s="4"/>
      <c r="FC223" s="4"/>
      <c r="FD223" s="4"/>
      <c r="FE223" s="4"/>
      <c r="FF223" s="4"/>
      <c r="FG223" s="4"/>
      <c r="FH223" s="4"/>
      <c r="FI223" s="4"/>
      <c r="FJ223" s="4"/>
      <c r="FK223" s="4"/>
      <c r="FL223" s="4"/>
      <c r="FM223" s="4"/>
      <c r="FN223" s="4"/>
      <c r="FO223" s="4"/>
      <c r="FP223" s="4"/>
      <c r="FQ223" s="4"/>
      <c r="FR223" s="4"/>
      <c r="FS223" s="4"/>
      <c r="FT223" s="4"/>
      <c r="FU223" s="4"/>
      <c r="FV223" s="4"/>
      <c r="FW223" s="4"/>
      <c r="FX223" s="4"/>
      <c r="FY223" s="4"/>
      <c r="FZ223" s="4"/>
      <c r="GA223" s="4"/>
      <c r="GB223" s="4"/>
      <c r="GC223" s="4"/>
      <c r="GD223" s="4"/>
      <c r="GE223" s="4"/>
      <c r="GF223" s="4"/>
      <c r="GG223" s="4"/>
      <c r="GH223" s="4"/>
      <c r="GI223" s="4"/>
      <c r="GJ223" s="4"/>
      <c r="GK223" s="4"/>
    </row>
    <row r="224" spans="1:193" x14ac:dyDescent="0.2">
      <c r="A224" s="11" t="s">
        <v>72</v>
      </c>
      <c r="B224" s="27" t="s">
        <v>14</v>
      </c>
      <c r="C224" s="13">
        <f>D224+E224+F224+G224+H224+I224+J224</f>
        <v>27</v>
      </c>
      <c r="D224" s="65">
        <v>0</v>
      </c>
      <c r="E224" s="65">
        <v>2</v>
      </c>
      <c r="F224" s="65">
        <v>5</v>
      </c>
      <c r="G224" s="65">
        <v>9</v>
      </c>
      <c r="H224" s="65">
        <v>11</v>
      </c>
      <c r="I224" s="65">
        <v>0</v>
      </c>
      <c r="J224" s="66">
        <v>0</v>
      </c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  <c r="BS224" s="4"/>
      <c r="BT224" s="4"/>
      <c r="BU224" s="4"/>
      <c r="BV224" s="4"/>
      <c r="BW224" s="4"/>
      <c r="BX224" s="4"/>
      <c r="BY224" s="4"/>
      <c r="BZ224" s="4"/>
      <c r="CA224" s="4"/>
      <c r="CB224" s="4"/>
      <c r="CC224" s="4"/>
      <c r="CD224" s="4"/>
      <c r="CE224" s="4"/>
      <c r="CF224" s="4"/>
      <c r="CG224" s="4"/>
      <c r="CH224" s="4"/>
      <c r="CI224" s="4"/>
      <c r="CJ224" s="4"/>
      <c r="CK224" s="4"/>
      <c r="CL224" s="4"/>
      <c r="CM224" s="4"/>
      <c r="CN224" s="4"/>
      <c r="CO224" s="4"/>
      <c r="CP224" s="4"/>
      <c r="CQ224" s="4"/>
      <c r="CR224" s="4"/>
      <c r="CS224" s="4"/>
      <c r="CT224" s="4"/>
      <c r="CU224" s="4"/>
      <c r="CV224" s="4"/>
      <c r="CW224" s="4"/>
      <c r="CX224" s="4"/>
      <c r="CY224" s="4"/>
      <c r="CZ224" s="4"/>
      <c r="DA224" s="4"/>
      <c r="DB224" s="4"/>
      <c r="DC224" s="4"/>
      <c r="DD224" s="4"/>
      <c r="DE224" s="4"/>
      <c r="DF224" s="4"/>
      <c r="DG224" s="4"/>
      <c r="DH224" s="4"/>
      <c r="DI224" s="4"/>
      <c r="DJ224" s="4"/>
      <c r="DK224" s="4"/>
      <c r="DL224" s="4"/>
      <c r="DM224" s="4"/>
      <c r="DN224" s="4"/>
      <c r="DO224" s="4"/>
      <c r="DP224" s="4"/>
      <c r="DQ224" s="4"/>
      <c r="DR224" s="4"/>
      <c r="DS224" s="4"/>
      <c r="DT224" s="4"/>
      <c r="DU224" s="4"/>
      <c r="DV224" s="4"/>
      <c r="DW224" s="4"/>
      <c r="DX224" s="4"/>
      <c r="DY224" s="4"/>
      <c r="DZ224" s="4"/>
      <c r="EA224" s="4"/>
      <c r="EB224" s="4"/>
      <c r="EC224" s="4"/>
      <c r="ED224" s="4"/>
      <c r="EE224" s="4"/>
      <c r="EF224" s="4"/>
      <c r="EG224" s="4"/>
      <c r="EH224" s="4"/>
      <c r="EI224" s="4"/>
      <c r="EJ224" s="4"/>
      <c r="EK224" s="4"/>
      <c r="EL224" s="4"/>
      <c r="EM224" s="4"/>
      <c r="EN224" s="4"/>
      <c r="EO224" s="4"/>
      <c r="EP224" s="4"/>
      <c r="EQ224" s="4"/>
      <c r="ER224" s="4"/>
      <c r="ES224" s="4"/>
      <c r="ET224" s="4"/>
      <c r="EU224" s="4"/>
      <c r="EV224" s="4"/>
      <c r="EW224" s="4"/>
      <c r="EX224" s="4"/>
      <c r="EY224" s="4"/>
      <c r="EZ224" s="4"/>
      <c r="FA224" s="4"/>
      <c r="FB224" s="4"/>
      <c r="FC224" s="4"/>
      <c r="FD224" s="4"/>
      <c r="FE224" s="4"/>
      <c r="FF224" s="4"/>
      <c r="FG224" s="4"/>
      <c r="FH224" s="4"/>
      <c r="FI224" s="4"/>
      <c r="FJ224" s="4"/>
      <c r="FK224" s="4"/>
      <c r="FL224" s="4"/>
      <c r="FM224" s="4"/>
      <c r="FN224" s="4"/>
      <c r="FO224" s="4"/>
      <c r="FP224" s="4"/>
      <c r="FQ224" s="4"/>
      <c r="FR224" s="4"/>
      <c r="FS224" s="4"/>
      <c r="FT224" s="4"/>
      <c r="FU224" s="4"/>
      <c r="FV224" s="4"/>
      <c r="FW224" s="4"/>
      <c r="FX224" s="4"/>
      <c r="FY224" s="4"/>
      <c r="FZ224" s="4"/>
      <c r="GA224" s="4"/>
      <c r="GB224" s="4"/>
      <c r="GC224" s="4"/>
      <c r="GD224" s="4"/>
      <c r="GE224" s="4"/>
      <c r="GF224" s="4"/>
      <c r="GG224" s="4"/>
      <c r="GH224" s="4"/>
      <c r="GI224" s="4"/>
      <c r="GJ224" s="4"/>
      <c r="GK224" s="4"/>
    </row>
    <row r="225" spans="1:193" x14ac:dyDescent="0.25">
      <c r="A225" s="11"/>
      <c r="B225" s="12" t="s">
        <v>15</v>
      </c>
      <c r="C225" s="17">
        <f>SUM(D225:J225)</f>
        <v>1145</v>
      </c>
      <c r="D225" s="31">
        <v>184</v>
      </c>
      <c r="E225" s="31">
        <v>159</v>
      </c>
      <c r="F225" s="31">
        <v>101</v>
      </c>
      <c r="G225" s="31">
        <v>131</v>
      </c>
      <c r="H225" s="31">
        <v>176</v>
      </c>
      <c r="I225" s="31">
        <v>200</v>
      </c>
      <c r="J225" s="32">
        <v>194</v>
      </c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  <c r="BS225" s="4"/>
      <c r="BT225" s="4"/>
      <c r="BU225" s="4"/>
      <c r="BV225" s="4"/>
      <c r="BW225" s="4"/>
      <c r="BX225" s="4"/>
      <c r="BY225" s="4"/>
      <c r="BZ225" s="4"/>
      <c r="CA225" s="4"/>
      <c r="CB225" s="4"/>
      <c r="CC225" s="4"/>
      <c r="CD225" s="4"/>
      <c r="CE225" s="4"/>
      <c r="CF225" s="4"/>
      <c r="CG225" s="4"/>
      <c r="CH225" s="4"/>
      <c r="CI225" s="4"/>
      <c r="CJ225" s="4"/>
      <c r="CK225" s="4"/>
      <c r="CL225" s="4"/>
      <c r="CM225" s="4"/>
      <c r="CN225" s="4"/>
      <c r="CO225" s="4"/>
      <c r="CP225" s="4"/>
      <c r="CQ225" s="4"/>
      <c r="CR225" s="4"/>
      <c r="CS225" s="4"/>
      <c r="CT225" s="4"/>
      <c r="CU225" s="4"/>
      <c r="CV225" s="4"/>
      <c r="CW225" s="4"/>
      <c r="CX225" s="4"/>
      <c r="CY225" s="4"/>
      <c r="CZ225" s="4"/>
      <c r="DA225" s="4"/>
      <c r="DB225" s="4"/>
      <c r="DC225" s="4"/>
      <c r="DD225" s="4"/>
      <c r="DE225" s="4"/>
      <c r="DF225" s="4"/>
      <c r="DG225" s="4"/>
      <c r="DH225" s="4"/>
      <c r="DI225" s="4"/>
      <c r="DJ225" s="4"/>
      <c r="DK225" s="4"/>
      <c r="DL225" s="4"/>
      <c r="DM225" s="4"/>
      <c r="DN225" s="4"/>
      <c r="DO225" s="4"/>
      <c r="DP225" s="4"/>
      <c r="DQ225" s="4"/>
      <c r="DR225" s="4"/>
      <c r="DS225" s="4"/>
      <c r="DT225" s="4"/>
      <c r="DU225" s="4"/>
      <c r="DV225" s="4"/>
      <c r="DW225" s="4"/>
      <c r="DX225" s="4"/>
      <c r="DY225" s="4"/>
      <c r="DZ225" s="4"/>
      <c r="EA225" s="4"/>
      <c r="EB225" s="4"/>
      <c r="EC225" s="4"/>
      <c r="ED225" s="4"/>
      <c r="EE225" s="4"/>
      <c r="EF225" s="4"/>
      <c r="EG225" s="4"/>
      <c r="EH225" s="4"/>
      <c r="EI225" s="4"/>
      <c r="EJ225" s="4"/>
      <c r="EK225" s="4"/>
      <c r="EL225" s="4"/>
      <c r="EM225" s="4"/>
      <c r="EN225" s="4"/>
      <c r="EO225" s="4"/>
      <c r="EP225" s="4"/>
      <c r="EQ225" s="4"/>
      <c r="ER225" s="4"/>
      <c r="ES225" s="4"/>
      <c r="ET225" s="4"/>
      <c r="EU225" s="4"/>
      <c r="EV225" s="4"/>
      <c r="EW225" s="4"/>
      <c r="EX225" s="4"/>
      <c r="EY225" s="4"/>
      <c r="EZ225" s="4"/>
      <c r="FA225" s="4"/>
      <c r="FB225" s="4"/>
      <c r="FC225" s="4"/>
      <c r="FD225" s="4"/>
      <c r="FE225" s="4"/>
      <c r="FF225" s="4"/>
      <c r="FG225" s="4"/>
      <c r="FH225" s="4"/>
      <c r="FI225" s="4"/>
      <c r="FJ225" s="4"/>
      <c r="FK225" s="4"/>
      <c r="FL225" s="4"/>
      <c r="FM225" s="4"/>
      <c r="FN225" s="4"/>
      <c r="FO225" s="4"/>
      <c r="FP225" s="4"/>
      <c r="FQ225" s="4"/>
      <c r="FR225" s="4"/>
      <c r="FS225" s="4"/>
      <c r="FT225" s="4"/>
      <c r="FU225" s="4"/>
      <c r="FV225" s="4"/>
      <c r="FW225" s="4"/>
      <c r="FX225" s="4"/>
      <c r="FY225" s="4"/>
      <c r="FZ225" s="4"/>
      <c r="GA225" s="4"/>
      <c r="GB225" s="4"/>
      <c r="GC225" s="4"/>
      <c r="GD225" s="4"/>
      <c r="GE225" s="4"/>
      <c r="GF225" s="4"/>
      <c r="GG225" s="4"/>
      <c r="GH225" s="4"/>
      <c r="GI225" s="4"/>
      <c r="GJ225" s="4"/>
      <c r="GK225" s="4"/>
    </row>
    <row r="226" spans="1:193" x14ac:dyDescent="0.2">
      <c r="A226" s="11"/>
      <c r="B226" s="12"/>
      <c r="C226" s="33" t="s">
        <v>4</v>
      </c>
      <c r="D226" s="34">
        <f t="shared" ref="D226:J226" si="108">ROUND(D224/D225,5)</f>
        <v>0</v>
      </c>
      <c r="E226" s="34">
        <f t="shared" si="108"/>
        <v>1.2579999999999999E-2</v>
      </c>
      <c r="F226" s="34">
        <f t="shared" si="108"/>
        <v>4.9500000000000002E-2</v>
      </c>
      <c r="G226" s="34">
        <f t="shared" si="108"/>
        <v>6.8699999999999997E-2</v>
      </c>
      <c r="H226" s="34">
        <f t="shared" si="108"/>
        <v>6.25E-2</v>
      </c>
      <c r="I226" s="34">
        <f t="shared" si="108"/>
        <v>0</v>
      </c>
      <c r="J226" s="35">
        <f t="shared" si="108"/>
        <v>0</v>
      </c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  <c r="BR226" s="4"/>
      <c r="BS226" s="4"/>
      <c r="BT226" s="4"/>
      <c r="BU226" s="4"/>
      <c r="BV226" s="4"/>
      <c r="BW226" s="4"/>
      <c r="BX226" s="4"/>
      <c r="BY226" s="4"/>
      <c r="BZ226" s="4"/>
      <c r="CA226" s="4"/>
      <c r="CB226" s="4"/>
      <c r="CC226" s="4"/>
      <c r="CD226" s="4"/>
      <c r="CE226" s="4"/>
      <c r="CF226" s="4"/>
      <c r="CG226" s="4"/>
      <c r="CH226" s="4"/>
      <c r="CI226" s="4"/>
      <c r="CJ226" s="4"/>
      <c r="CK226" s="4"/>
      <c r="CL226" s="4"/>
      <c r="CM226" s="4"/>
      <c r="CN226" s="4"/>
      <c r="CO226" s="4"/>
      <c r="CP226" s="4"/>
      <c r="CQ226" s="4"/>
      <c r="CR226" s="4"/>
      <c r="CS226" s="4"/>
      <c r="CT226" s="4"/>
      <c r="CU226" s="4"/>
      <c r="CV226" s="4"/>
      <c r="CW226" s="4"/>
      <c r="CX226" s="4"/>
      <c r="CY226" s="4"/>
      <c r="CZ226" s="4"/>
      <c r="DA226" s="4"/>
      <c r="DB226" s="4"/>
      <c r="DC226" s="4"/>
      <c r="DD226" s="4"/>
      <c r="DE226" s="4"/>
      <c r="DF226" s="4"/>
      <c r="DG226" s="4"/>
      <c r="DH226" s="4"/>
      <c r="DI226" s="4"/>
      <c r="DJ226" s="4"/>
      <c r="DK226" s="4"/>
      <c r="DL226" s="4"/>
      <c r="DM226" s="4"/>
      <c r="DN226" s="4"/>
      <c r="DO226" s="4"/>
      <c r="DP226" s="4"/>
      <c r="DQ226" s="4"/>
      <c r="DR226" s="4"/>
      <c r="DS226" s="4"/>
      <c r="DT226" s="4"/>
      <c r="DU226" s="4"/>
      <c r="DV226" s="4"/>
      <c r="DW226" s="4"/>
      <c r="DX226" s="4"/>
      <c r="DY226" s="4"/>
      <c r="DZ226" s="4"/>
      <c r="EA226" s="4"/>
      <c r="EB226" s="4"/>
      <c r="EC226" s="4"/>
      <c r="ED226" s="4"/>
      <c r="EE226" s="4"/>
      <c r="EF226" s="4"/>
      <c r="EG226" s="4"/>
      <c r="EH226" s="4"/>
      <c r="EI226" s="4"/>
      <c r="EJ226" s="4"/>
      <c r="EK226" s="4"/>
      <c r="EL226" s="4"/>
      <c r="EM226" s="4"/>
      <c r="EN226" s="4"/>
      <c r="EO226" s="4"/>
      <c r="EP226" s="4"/>
      <c r="EQ226" s="4"/>
      <c r="ER226" s="4"/>
      <c r="ES226" s="4"/>
      <c r="ET226" s="4"/>
      <c r="EU226" s="4"/>
      <c r="EV226" s="4"/>
      <c r="EW226" s="4"/>
      <c r="EX226" s="4"/>
      <c r="EY226" s="4"/>
      <c r="EZ226" s="4"/>
      <c r="FA226" s="4"/>
      <c r="FB226" s="4"/>
      <c r="FC226" s="4"/>
      <c r="FD226" s="4"/>
      <c r="FE226" s="4"/>
      <c r="FF226" s="4"/>
      <c r="FG226" s="4"/>
      <c r="FH226" s="4"/>
      <c r="FI226" s="4"/>
      <c r="FJ226" s="4"/>
      <c r="FK226" s="4"/>
      <c r="FL226" s="4"/>
      <c r="FM226" s="4"/>
      <c r="FN226" s="4"/>
      <c r="FO226" s="4"/>
      <c r="FP226" s="4"/>
      <c r="FQ226" s="4"/>
      <c r="FR226" s="4"/>
      <c r="FS226" s="4"/>
      <c r="FT226" s="4"/>
      <c r="FU226" s="4"/>
      <c r="FV226" s="4"/>
      <c r="FW226" s="4"/>
      <c r="FX226" s="4"/>
      <c r="FY226" s="4"/>
      <c r="FZ226" s="4"/>
      <c r="GA226" s="4"/>
      <c r="GB226" s="4"/>
      <c r="GC226" s="4"/>
      <c r="GD226" s="4"/>
      <c r="GE226" s="4"/>
      <c r="GF226" s="4"/>
      <c r="GG226" s="4"/>
      <c r="GH226" s="4"/>
      <c r="GI226" s="4"/>
      <c r="GJ226" s="4"/>
      <c r="GK226" s="4"/>
    </row>
    <row r="227" spans="1:193" ht="24.75" thickBot="1" x14ac:dyDescent="0.25">
      <c r="A227" s="56"/>
      <c r="B227" s="57" t="s">
        <v>16</v>
      </c>
      <c r="C227" s="58">
        <f>SUM(D227+E227+F227+G227+H227+I227+J227)</f>
        <v>0.96640000000000004</v>
      </c>
      <c r="D227" s="59">
        <f t="shared" ref="D227:J227" si="109">ROUND(D226*5,5)</f>
        <v>0</v>
      </c>
      <c r="E227" s="59">
        <f t="shared" si="109"/>
        <v>6.2899999999999998E-2</v>
      </c>
      <c r="F227" s="59">
        <f t="shared" si="109"/>
        <v>0.2475</v>
      </c>
      <c r="G227" s="59">
        <f t="shared" si="109"/>
        <v>0.34350000000000003</v>
      </c>
      <c r="H227" s="59">
        <f t="shared" si="109"/>
        <v>0.3125</v>
      </c>
      <c r="I227" s="59">
        <f t="shared" si="109"/>
        <v>0</v>
      </c>
      <c r="J227" s="60">
        <f t="shared" si="109"/>
        <v>0</v>
      </c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  <c r="BS227" s="4"/>
      <c r="BT227" s="4"/>
      <c r="BU227" s="4"/>
      <c r="BV227" s="4"/>
      <c r="BW227" s="4"/>
      <c r="BX227" s="4"/>
      <c r="BY227" s="4"/>
      <c r="BZ227" s="4"/>
      <c r="CA227" s="4"/>
      <c r="CB227" s="4"/>
      <c r="CC227" s="4"/>
      <c r="CD227" s="4"/>
      <c r="CE227" s="4"/>
      <c r="CF227" s="4"/>
      <c r="CG227" s="4"/>
      <c r="CH227" s="4"/>
      <c r="CI227" s="4"/>
      <c r="CJ227" s="4"/>
      <c r="CK227" s="4"/>
      <c r="CL227" s="4"/>
      <c r="CM227" s="4"/>
      <c r="CN227" s="4"/>
      <c r="CO227" s="4"/>
      <c r="CP227" s="4"/>
      <c r="CQ227" s="4"/>
      <c r="CR227" s="4"/>
      <c r="CS227" s="4"/>
      <c r="CT227" s="4"/>
      <c r="CU227" s="4"/>
      <c r="CV227" s="4"/>
      <c r="CW227" s="4"/>
      <c r="CX227" s="4"/>
      <c r="CY227" s="4"/>
      <c r="CZ227" s="4"/>
      <c r="DA227" s="4"/>
      <c r="DB227" s="4"/>
      <c r="DC227" s="4"/>
      <c r="DD227" s="4"/>
      <c r="DE227" s="4"/>
      <c r="DF227" s="4"/>
      <c r="DG227" s="4"/>
      <c r="DH227" s="4"/>
      <c r="DI227" s="4"/>
      <c r="DJ227" s="4"/>
      <c r="DK227" s="4"/>
      <c r="DL227" s="4"/>
      <c r="DM227" s="4"/>
      <c r="DN227" s="4"/>
      <c r="DO227" s="4"/>
      <c r="DP227" s="4"/>
      <c r="DQ227" s="4"/>
      <c r="DR227" s="4"/>
      <c r="DS227" s="4"/>
      <c r="DT227" s="4"/>
      <c r="DU227" s="4"/>
      <c r="DV227" s="4"/>
      <c r="DW227" s="4"/>
      <c r="DX227" s="4"/>
      <c r="DY227" s="4"/>
      <c r="DZ227" s="4"/>
      <c r="EA227" s="4"/>
      <c r="EB227" s="4"/>
      <c r="EC227" s="4"/>
      <c r="ED227" s="4"/>
      <c r="EE227" s="4"/>
      <c r="EF227" s="4"/>
      <c r="EG227" s="4"/>
      <c r="EH227" s="4"/>
      <c r="EI227" s="4"/>
      <c r="EJ227" s="4"/>
      <c r="EK227" s="4"/>
      <c r="EL227" s="4"/>
      <c r="EM227" s="4"/>
      <c r="EN227" s="4"/>
      <c r="EO227" s="4"/>
      <c r="EP227" s="4"/>
      <c r="EQ227" s="4"/>
      <c r="ER227" s="4"/>
      <c r="ES227" s="4"/>
      <c r="ET227" s="4"/>
      <c r="EU227" s="4"/>
      <c r="EV227" s="4"/>
      <c r="EW227" s="4"/>
      <c r="EX227" s="4"/>
      <c r="EY227" s="4"/>
      <c r="EZ227" s="4"/>
      <c r="FA227" s="4"/>
      <c r="FB227" s="4"/>
      <c r="FC227" s="4"/>
      <c r="FD227" s="4"/>
      <c r="FE227" s="4"/>
      <c r="FF227" s="4"/>
      <c r="FG227" s="4"/>
      <c r="FH227" s="4"/>
      <c r="FI227" s="4"/>
      <c r="FJ227" s="4"/>
      <c r="FK227" s="4"/>
      <c r="FL227" s="4"/>
      <c r="FM227" s="4"/>
      <c r="FN227" s="4"/>
      <c r="FO227" s="4"/>
      <c r="FP227" s="4"/>
      <c r="FQ227" s="4"/>
      <c r="FR227" s="4"/>
      <c r="FS227" s="4"/>
      <c r="FT227" s="4"/>
      <c r="FU227" s="4"/>
      <c r="FV227" s="4"/>
      <c r="FW227" s="4"/>
      <c r="FX227" s="4"/>
      <c r="FY227" s="4"/>
      <c r="FZ227" s="4"/>
      <c r="GA227" s="4"/>
      <c r="GB227" s="4"/>
      <c r="GC227" s="4"/>
      <c r="GD227" s="4"/>
      <c r="GE227" s="4"/>
      <c r="GF227" s="4"/>
      <c r="GG227" s="4"/>
      <c r="GH227" s="4"/>
      <c r="GI227" s="4"/>
      <c r="GJ227" s="4"/>
      <c r="GK227" s="4"/>
    </row>
    <row r="228" spans="1:193" ht="57.75" customHeight="1" x14ac:dyDescent="0.2">
      <c r="A228" s="89" t="s">
        <v>73</v>
      </c>
      <c r="B228" s="89"/>
      <c r="C228" s="89"/>
      <c r="D228" s="89"/>
      <c r="E228" s="89"/>
      <c r="F228" s="89"/>
      <c r="G228" s="89"/>
      <c r="H228" s="89"/>
      <c r="I228" s="89"/>
      <c r="J228" s="89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  <c r="BS228" s="4"/>
      <c r="BT228" s="4"/>
      <c r="BU228" s="4"/>
      <c r="BV228" s="4"/>
      <c r="BW228" s="4"/>
      <c r="BX228" s="4"/>
      <c r="BY228" s="4"/>
      <c r="BZ228" s="4"/>
      <c r="CA228" s="4"/>
      <c r="CB228" s="4"/>
      <c r="CC228" s="4"/>
      <c r="CD228" s="4"/>
      <c r="CE228" s="4"/>
      <c r="CF228" s="4"/>
      <c r="CG228" s="4"/>
      <c r="CH228" s="4"/>
      <c r="CI228" s="4"/>
      <c r="CJ228" s="4"/>
      <c r="CK228" s="4"/>
      <c r="CL228" s="4"/>
      <c r="CM228" s="4"/>
      <c r="CN228" s="4"/>
      <c r="CO228" s="4"/>
      <c r="CP228" s="4"/>
      <c r="CQ228" s="4"/>
      <c r="CR228" s="4"/>
      <c r="CS228" s="4"/>
      <c r="CT228" s="4"/>
      <c r="CU228" s="4"/>
      <c r="CV228" s="4"/>
      <c r="CW228" s="4"/>
      <c r="CX228" s="4"/>
      <c r="CY228" s="4"/>
      <c r="CZ228" s="4"/>
      <c r="DA228" s="4"/>
      <c r="DB228" s="4"/>
      <c r="DC228" s="4"/>
      <c r="DD228" s="4"/>
      <c r="DE228" s="4"/>
      <c r="DF228" s="4"/>
      <c r="DG228" s="4"/>
      <c r="DH228" s="4"/>
      <c r="DI228" s="4"/>
      <c r="DJ228" s="4"/>
      <c r="DK228" s="4"/>
      <c r="DL228" s="4"/>
      <c r="DM228" s="4"/>
      <c r="DN228" s="4"/>
      <c r="DO228" s="4"/>
      <c r="DP228" s="4"/>
      <c r="DQ228" s="4"/>
      <c r="DR228" s="4"/>
      <c r="DS228" s="4"/>
      <c r="DT228" s="4"/>
      <c r="DU228" s="4"/>
      <c r="DV228" s="4"/>
      <c r="DW228" s="4"/>
      <c r="DX228" s="4"/>
      <c r="DY228" s="4"/>
      <c r="DZ228" s="4"/>
      <c r="EA228" s="4"/>
      <c r="EB228" s="4"/>
      <c r="EC228" s="4"/>
      <c r="ED228" s="4"/>
      <c r="EE228" s="4"/>
      <c r="EF228" s="4"/>
      <c r="EG228" s="4"/>
      <c r="EH228" s="4"/>
      <c r="EI228" s="4"/>
      <c r="EJ228" s="4"/>
      <c r="EK228" s="4"/>
      <c r="EL228" s="4"/>
      <c r="EM228" s="4"/>
      <c r="EN228" s="4"/>
      <c r="EO228" s="4"/>
      <c r="EP228" s="4"/>
      <c r="EQ228" s="4"/>
      <c r="ER228" s="4"/>
      <c r="ES228" s="4"/>
      <c r="ET228" s="4"/>
      <c r="EU228" s="4"/>
      <c r="EV228" s="4"/>
      <c r="EW228" s="4"/>
      <c r="EX228" s="4"/>
      <c r="EY228" s="4"/>
      <c r="EZ228" s="4"/>
      <c r="FA228" s="4"/>
      <c r="FB228" s="4"/>
      <c r="FC228" s="4"/>
      <c r="FD228" s="4"/>
      <c r="FE228" s="4"/>
      <c r="FF228" s="4"/>
      <c r="FG228" s="4"/>
      <c r="FH228" s="4"/>
      <c r="FI228" s="4"/>
      <c r="FJ228" s="4"/>
      <c r="FK228" s="4"/>
      <c r="FL228" s="4"/>
      <c r="FM228" s="4"/>
      <c r="FN228" s="4"/>
      <c r="FO228" s="4"/>
      <c r="FP228" s="4"/>
      <c r="FQ228" s="4"/>
      <c r="FR228" s="4"/>
      <c r="FS228" s="4"/>
      <c r="FT228" s="4"/>
      <c r="FU228" s="4"/>
      <c r="FV228" s="4"/>
      <c r="FW228" s="4"/>
      <c r="FX228" s="4"/>
      <c r="FY228" s="4"/>
      <c r="FZ228" s="4"/>
      <c r="GA228" s="4"/>
      <c r="GB228" s="4"/>
      <c r="GC228" s="4"/>
      <c r="GD228" s="4"/>
      <c r="GE228" s="4"/>
      <c r="GF228" s="4"/>
      <c r="GG228" s="4"/>
      <c r="GH228" s="4"/>
      <c r="GI228" s="4"/>
      <c r="GJ228" s="4"/>
      <c r="GK228" s="4"/>
    </row>
    <row r="229" spans="1:193" ht="26.25" customHeight="1" x14ac:dyDescent="0.2">
      <c r="A229" s="90" t="s">
        <v>74</v>
      </c>
      <c r="B229" s="90"/>
      <c r="C229" s="90"/>
      <c r="D229" s="90"/>
      <c r="E229" s="90"/>
      <c r="F229" s="90"/>
      <c r="G229" s="90"/>
      <c r="H229" s="90"/>
      <c r="I229" s="90"/>
      <c r="J229" s="90"/>
    </row>
    <row r="230" spans="1:193" ht="24.75" thickBot="1" x14ac:dyDescent="0.3">
      <c r="A230" s="61" t="s">
        <v>57</v>
      </c>
      <c r="B230" s="2"/>
      <c r="J230" s="5" t="s">
        <v>75</v>
      </c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  <c r="BS230" s="4"/>
      <c r="BT230" s="4"/>
      <c r="BU230" s="4"/>
      <c r="BV230" s="4"/>
      <c r="BW230" s="4"/>
      <c r="BX230" s="4"/>
      <c r="BY230" s="4"/>
      <c r="BZ230" s="4"/>
      <c r="CA230" s="4"/>
      <c r="CB230" s="4"/>
      <c r="CC230" s="4"/>
      <c r="CD230" s="4"/>
      <c r="CE230" s="4"/>
      <c r="CF230" s="4"/>
      <c r="CG230" s="4"/>
      <c r="CH230" s="4"/>
      <c r="CI230" s="4"/>
      <c r="CJ230" s="4"/>
      <c r="CK230" s="4"/>
      <c r="CL230" s="4"/>
      <c r="CM230" s="4"/>
      <c r="CN230" s="4"/>
      <c r="CO230" s="4"/>
      <c r="CP230" s="4"/>
      <c r="CQ230" s="4"/>
      <c r="CR230" s="4"/>
      <c r="CS230" s="4"/>
      <c r="CT230" s="4"/>
      <c r="CU230" s="4"/>
      <c r="CV230" s="4"/>
      <c r="CW230" s="4"/>
      <c r="CX230" s="4"/>
      <c r="CY230" s="4"/>
      <c r="CZ230" s="4"/>
      <c r="DA230" s="4"/>
      <c r="DB230" s="4"/>
      <c r="DC230" s="4"/>
      <c r="DD230" s="4"/>
      <c r="DE230" s="4"/>
      <c r="DF230" s="4"/>
      <c r="DG230" s="4"/>
      <c r="DH230" s="4"/>
      <c r="DI230" s="4"/>
      <c r="DJ230" s="4"/>
      <c r="DK230" s="4"/>
      <c r="DL230" s="4"/>
      <c r="DM230" s="4"/>
      <c r="DN230" s="4"/>
      <c r="DO230" s="4"/>
      <c r="DP230" s="4"/>
      <c r="DQ230" s="4"/>
      <c r="DR230" s="4"/>
      <c r="DS230" s="4"/>
      <c r="DT230" s="4"/>
      <c r="DU230" s="4"/>
      <c r="DV230" s="4"/>
      <c r="DW230" s="4"/>
      <c r="DX230" s="4"/>
      <c r="DY230" s="4"/>
      <c r="DZ230" s="4"/>
      <c r="EA230" s="4"/>
      <c r="EB230" s="4"/>
      <c r="EC230" s="4"/>
      <c r="ED230" s="4"/>
      <c r="EE230" s="4"/>
      <c r="EF230" s="4"/>
      <c r="EG230" s="4"/>
      <c r="EH230" s="4"/>
      <c r="EI230" s="4"/>
      <c r="EJ230" s="4"/>
      <c r="EK230" s="4"/>
      <c r="EL230" s="4"/>
      <c r="EM230" s="4"/>
      <c r="EN230" s="4"/>
      <c r="EO230" s="4"/>
      <c r="EP230" s="4"/>
      <c r="EQ230" s="4"/>
      <c r="ER230" s="4"/>
      <c r="ES230" s="4"/>
      <c r="ET230" s="4"/>
      <c r="EU230" s="4"/>
      <c r="EV230" s="4"/>
      <c r="EW230" s="4"/>
      <c r="EX230" s="4"/>
      <c r="EY230" s="4"/>
      <c r="EZ230" s="4"/>
      <c r="FA230" s="4"/>
      <c r="FB230" s="4"/>
      <c r="FC230" s="4"/>
      <c r="FD230" s="4"/>
      <c r="FE230" s="4"/>
      <c r="FF230" s="4"/>
      <c r="FG230" s="4"/>
      <c r="FH230" s="4"/>
      <c r="FI230" s="4"/>
      <c r="FJ230" s="4"/>
      <c r="FK230" s="4"/>
      <c r="FL230" s="4"/>
      <c r="FM230" s="4"/>
      <c r="FN230" s="4"/>
      <c r="FO230" s="4"/>
      <c r="FP230" s="4"/>
      <c r="FQ230" s="4"/>
      <c r="FR230" s="4"/>
      <c r="FS230" s="4"/>
      <c r="FT230" s="4"/>
      <c r="FU230" s="4"/>
      <c r="FV230" s="4"/>
      <c r="FW230" s="4"/>
      <c r="FX230" s="4"/>
      <c r="FY230" s="4"/>
      <c r="FZ230" s="4"/>
      <c r="GA230" s="4"/>
      <c r="GB230" s="4"/>
      <c r="GC230" s="4"/>
      <c r="GD230" s="4"/>
      <c r="GE230" s="4"/>
      <c r="GF230" s="4"/>
      <c r="GG230" s="4"/>
      <c r="GH230" s="4"/>
      <c r="GI230" s="4"/>
      <c r="GJ230" s="4"/>
      <c r="GK230" s="4"/>
    </row>
    <row r="231" spans="1:193" ht="36" customHeight="1" x14ac:dyDescent="0.2">
      <c r="A231" s="6" t="s">
        <v>76</v>
      </c>
      <c r="B231" s="7" t="s">
        <v>4</v>
      </c>
      <c r="C231" s="8" t="s">
        <v>5</v>
      </c>
      <c r="D231" s="9" t="s">
        <v>6</v>
      </c>
      <c r="E231" s="9" t="s">
        <v>7</v>
      </c>
      <c r="F231" s="9" t="s">
        <v>8</v>
      </c>
      <c r="G231" s="9" t="s">
        <v>9</v>
      </c>
      <c r="H231" s="9" t="s">
        <v>10</v>
      </c>
      <c r="I231" s="9" t="s">
        <v>11</v>
      </c>
      <c r="J231" s="10" t="s">
        <v>12</v>
      </c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  <c r="BS231" s="4"/>
      <c r="BT231" s="4"/>
      <c r="BU231" s="4"/>
      <c r="BV231" s="4"/>
      <c r="BW231" s="4"/>
      <c r="BX231" s="4"/>
      <c r="BY231" s="4"/>
      <c r="BZ231" s="4"/>
      <c r="CA231" s="4"/>
      <c r="CB231" s="4"/>
      <c r="CC231" s="4"/>
      <c r="CD231" s="4"/>
      <c r="CE231" s="4"/>
      <c r="CF231" s="4"/>
      <c r="CG231" s="4"/>
      <c r="CH231" s="4"/>
      <c r="CI231" s="4"/>
      <c r="CJ231" s="4"/>
      <c r="CK231" s="4"/>
      <c r="CL231" s="4"/>
      <c r="CM231" s="4"/>
      <c r="CN231" s="4"/>
      <c r="CO231" s="4"/>
      <c r="CP231" s="4"/>
      <c r="CQ231" s="4"/>
      <c r="CR231" s="4"/>
      <c r="CS231" s="4"/>
      <c r="CT231" s="4"/>
      <c r="CU231" s="4"/>
      <c r="CV231" s="4"/>
      <c r="CW231" s="4"/>
      <c r="CX231" s="4"/>
      <c r="CY231" s="4"/>
      <c r="CZ231" s="4"/>
      <c r="DA231" s="4"/>
      <c r="DB231" s="4"/>
      <c r="DC231" s="4"/>
      <c r="DD231" s="4"/>
      <c r="DE231" s="4"/>
      <c r="DF231" s="4"/>
      <c r="DG231" s="4"/>
      <c r="DH231" s="4"/>
      <c r="DI231" s="4"/>
      <c r="DJ231" s="4"/>
      <c r="DK231" s="4"/>
      <c r="DL231" s="4"/>
      <c r="DM231" s="4"/>
      <c r="DN231" s="4"/>
      <c r="DO231" s="4"/>
      <c r="DP231" s="4"/>
      <c r="DQ231" s="4"/>
      <c r="DR231" s="4"/>
      <c r="DS231" s="4"/>
      <c r="DT231" s="4"/>
      <c r="DU231" s="4"/>
      <c r="DV231" s="4"/>
      <c r="DW231" s="4"/>
      <c r="DX231" s="4"/>
      <c r="DY231" s="4"/>
      <c r="DZ231" s="4"/>
      <c r="EA231" s="4"/>
      <c r="EB231" s="4"/>
      <c r="EC231" s="4"/>
      <c r="ED231" s="4"/>
      <c r="EE231" s="4"/>
      <c r="EF231" s="4"/>
      <c r="EG231" s="4"/>
      <c r="EH231" s="4"/>
      <c r="EI231" s="4"/>
      <c r="EJ231" s="4"/>
      <c r="EK231" s="4"/>
      <c r="EL231" s="4"/>
      <c r="EM231" s="4"/>
      <c r="EN231" s="4"/>
      <c r="EO231" s="4"/>
      <c r="EP231" s="4"/>
      <c r="EQ231" s="4"/>
      <c r="ER231" s="4"/>
      <c r="ES231" s="4"/>
      <c r="ET231" s="4"/>
      <c r="EU231" s="4"/>
      <c r="EV231" s="4"/>
      <c r="EW231" s="4"/>
      <c r="EX231" s="4"/>
      <c r="EY231" s="4"/>
      <c r="EZ231" s="4"/>
      <c r="FA231" s="4"/>
      <c r="FB231" s="4"/>
      <c r="FC231" s="4"/>
      <c r="FD231" s="4"/>
      <c r="FE231" s="4"/>
      <c r="FF231" s="4"/>
      <c r="FG231" s="4"/>
      <c r="FH231" s="4"/>
      <c r="FI231" s="4"/>
      <c r="FJ231" s="4"/>
      <c r="FK231" s="4"/>
      <c r="FL231" s="4"/>
      <c r="FM231" s="4"/>
      <c r="FN231" s="4"/>
      <c r="FO231" s="4"/>
      <c r="FP231" s="4"/>
      <c r="FQ231" s="4"/>
      <c r="FR231" s="4"/>
      <c r="FS231" s="4"/>
      <c r="FT231" s="4"/>
      <c r="FU231" s="4"/>
      <c r="FV231" s="4"/>
      <c r="FW231" s="4"/>
      <c r="FX231" s="4"/>
      <c r="FY231" s="4"/>
      <c r="FZ231" s="4"/>
      <c r="GA231" s="4"/>
      <c r="GB231" s="4"/>
      <c r="GC231" s="4"/>
      <c r="GD231" s="4"/>
      <c r="GE231" s="4"/>
      <c r="GF231" s="4"/>
      <c r="GG231" s="4"/>
      <c r="GH231" s="4"/>
      <c r="GI231" s="4"/>
      <c r="GJ231" s="4"/>
      <c r="GK231" s="4"/>
    </row>
    <row r="232" spans="1:193" ht="25.5" customHeight="1" x14ac:dyDescent="0.2">
      <c r="A232" s="76" t="s">
        <v>77</v>
      </c>
      <c r="B232" s="27" t="s">
        <v>14</v>
      </c>
      <c r="C232" s="13">
        <f>D232+E232+F232+G232+H232+I232+J232</f>
        <v>5640</v>
      </c>
      <c r="D232" s="77">
        <f t="shared" ref="D232:J233" si="110">SUM(D16,D106)</f>
        <v>34</v>
      </c>
      <c r="E232" s="77">
        <f t="shared" si="110"/>
        <v>312</v>
      </c>
      <c r="F232" s="77">
        <f t="shared" si="110"/>
        <v>1352</v>
      </c>
      <c r="G232" s="77">
        <f t="shared" si="110"/>
        <v>2135</v>
      </c>
      <c r="H232" s="77">
        <f t="shared" si="110"/>
        <v>1433</v>
      </c>
      <c r="I232" s="77">
        <f t="shared" si="110"/>
        <v>364</v>
      </c>
      <c r="J232" s="78">
        <f t="shared" si="110"/>
        <v>10</v>
      </c>
    </row>
    <row r="233" spans="1:193" ht="25.5" customHeight="1" x14ac:dyDescent="0.2">
      <c r="A233" s="79"/>
      <c r="B233" s="12" t="s">
        <v>15</v>
      </c>
      <c r="C233" s="17">
        <f>SUM(D233:J233)</f>
        <v>149100</v>
      </c>
      <c r="D233" s="16">
        <f>SUM(D17,D107)</f>
        <v>14269</v>
      </c>
      <c r="E233" s="16">
        <f t="shared" si="110"/>
        <v>17677</v>
      </c>
      <c r="F233" s="16">
        <f t="shared" si="110"/>
        <v>20452</v>
      </c>
      <c r="G233" s="16">
        <f t="shared" si="110"/>
        <v>21690</v>
      </c>
      <c r="H233" s="16">
        <f t="shared" si="110"/>
        <v>22789</v>
      </c>
      <c r="I233" s="16">
        <f t="shared" si="110"/>
        <v>27692</v>
      </c>
      <c r="J233" s="18">
        <f t="shared" si="110"/>
        <v>24531</v>
      </c>
    </row>
    <row r="234" spans="1:193" ht="25.5" customHeight="1" x14ac:dyDescent="0.2">
      <c r="A234" s="79"/>
      <c r="B234" s="12"/>
      <c r="C234" s="33"/>
      <c r="D234" s="20">
        <f t="shared" ref="D234:J234" si="111">ROUND(D232/D233,5)</f>
        <v>2.3800000000000002E-3</v>
      </c>
      <c r="E234" s="20">
        <f t="shared" si="111"/>
        <v>1.7649999999999999E-2</v>
      </c>
      <c r="F234" s="20">
        <f t="shared" si="111"/>
        <v>6.6110000000000002E-2</v>
      </c>
      <c r="G234" s="20">
        <f t="shared" si="111"/>
        <v>9.8430000000000004E-2</v>
      </c>
      <c r="H234" s="20">
        <f t="shared" si="111"/>
        <v>6.2880000000000005E-2</v>
      </c>
      <c r="I234" s="20">
        <f t="shared" si="111"/>
        <v>1.3140000000000001E-2</v>
      </c>
      <c r="J234" s="21">
        <f t="shared" si="111"/>
        <v>4.0999999999999999E-4</v>
      </c>
    </row>
    <row r="235" spans="1:193" ht="25.5" customHeight="1" x14ac:dyDescent="0.2">
      <c r="A235" s="80"/>
      <c r="B235" s="37" t="s">
        <v>16</v>
      </c>
      <c r="C235" s="38">
        <f>SUM(D235+E235+F235+G235+H235+I235+J235)</f>
        <v>1.3050000000000002</v>
      </c>
      <c r="D235" s="39">
        <f t="shared" ref="D235:J235" si="112">ROUND(D234*5,5)</f>
        <v>1.1900000000000001E-2</v>
      </c>
      <c r="E235" s="39">
        <f t="shared" si="112"/>
        <v>8.8249999999999995E-2</v>
      </c>
      <c r="F235" s="39">
        <f t="shared" si="112"/>
        <v>0.33055000000000001</v>
      </c>
      <c r="G235" s="39">
        <f t="shared" si="112"/>
        <v>0.49214999999999998</v>
      </c>
      <c r="H235" s="39">
        <f t="shared" si="112"/>
        <v>0.31440000000000001</v>
      </c>
      <c r="I235" s="39">
        <f t="shared" si="112"/>
        <v>6.5699999999999995E-2</v>
      </c>
      <c r="J235" s="50">
        <f t="shared" si="112"/>
        <v>2.0500000000000002E-3</v>
      </c>
    </row>
    <row r="236" spans="1:193" ht="25.5" customHeight="1" x14ac:dyDescent="0.2">
      <c r="A236" s="76" t="s">
        <v>78</v>
      </c>
      <c r="B236" s="27" t="s">
        <v>14</v>
      </c>
      <c r="C236" s="13">
        <f>D236+E236+F236+G236+H236+I236+J236</f>
        <v>6474</v>
      </c>
      <c r="D236" s="77">
        <f>SUM(D32,D76,D84)</f>
        <v>58</v>
      </c>
      <c r="E236" s="77">
        <f t="shared" ref="D236:J237" si="113">SUM(E32,E76,E84)</f>
        <v>359</v>
      </c>
      <c r="F236" s="77">
        <f t="shared" si="113"/>
        <v>1618</v>
      </c>
      <c r="G236" s="77">
        <f t="shared" si="113"/>
        <v>2412</v>
      </c>
      <c r="H236" s="77">
        <f t="shared" si="113"/>
        <v>1647</v>
      </c>
      <c r="I236" s="77">
        <f t="shared" si="113"/>
        <v>374</v>
      </c>
      <c r="J236" s="78">
        <f t="shared" si="113"/>
        <v>6</v>
      </c>
    </row>
    <row r="237" spans="1:193" ht="25.5" customHeight="1" x14ac:dyDescent="0.2">
      <c r="A237" s="79"/>
      <c r="B237" s="12" t="s">
        <v>15</v>
      </c>
      <c r="C237" s="17">
        <f>SUM(D237:J237)</f>
        <v>166458</v>
      </c>
      <c r="D237" s="16">
        <f t="shared" si="113"/>
        <v>17487</v>
      </c>
      <c r="E237" s="16">
        <f t="shared" si="113"/>
        <v>18143</v>
      </c>
      <c r="F237" s="16">
        <f t="shared" si="113"/>
        <v>19893</v>
      </c>
      <c r="G237" s="16">
        <f t="shared" si="113"/>
        <v>23416</v>
      </c>
      <c r="H237" s="16">
        <f t="shared" si="113"/>
        <v>26556</v>
      </c>
      <c r="I237" s="16">
        <f t="shared" si="113"/>
        <v>32241</v>
      </c>
      <c r="J237" s="18">
        <f t="shared" si="113"/>
        <v>28722</v>
      </c>
    </row>
    <row r="238" spans="1:193" ht="25.5" customHeight="1" x14ac:dyDescent="0.2">
      <c r="A238" s="79"/>
      <c r="B238" s="12"/>
      <c r="C238" s="33"/>
      <c r="D238" s="20">
        <f t="shared" ref="D238:J238" si="114">ROUND(D236/D237,5)</f>
        <v>3.32E-3</v>
      </c>
      <c r="E238" s="20">
        <f t="shared" si="114"/>
        <v>1.9789999999999999E-2</v>
      </c>
      <c r="F238" s="20">
        <f t="shared" si="114"/>
        <v>8.1339999999999996E-2</v>
      </c>
      <c r="G238" s="20">
        <f t="shared" si="114"/>
        <v>0.10301</v>
      </c>
      <c r="H238" s="20">
        <f t="shared" si="114"/>
        <v>6.2019999999999999E-2</v>
      </c>
      <c r="I238" s="20">
        <f t="shared" si="114"/>
        <v>1.1599999999999999E-2</v>
      </c>
      <c r="J238" s="21">
        <f t="shared" si="114"/>
        <v>2.1000000000000001E-4</v>
      </c>
    </row>
    <row r="239" spans="1:193" ht="25.5" customHeight="1" x14ac:dyDescent="0.2">
      <c r="A239" s="80"/>
      <c r="B239" s="37" t="s">
        <v>16</v>
      </c>
      <c r="C239" s="38">
        <f>SUM(D239+E239+F239+G239+H239+I239+J239)</f>
        <v>1.4064500000000002</v>
      </c>
      <c r="D239" s="39">
        <f t="shared" ref="D239:J239" si="115">ROUND(D238*5,5)</f>
        <v>1.66E-2</v>
      </c>
      <c r="E239" s="39">
        <f t="shared" si="115"/>
        <v>9.8949999999999996E-2</v>
      </c>
      <c r="F239" s="39">
        <f t="shared" si="115"/>
        <v>0.40670000000000001</v>
      </c>
      <c r="G239" s="39">
        <f t="shared" si="115"/>
        <v>0.51505000000000001</v>
      </c>
      <c r="H239" s="39">
        <f t="shared" si="115"/>
        <v>0.31009999999999999</v>
      </c>
      <c r="I239" s="39">
        <f t="shared" si="115"/>
        <v>5.8000000000000003E-2</v>
      </c>
      <c r="J239" s="50">
        <f t="shared" si="115"/>
        <v>1.0499999999999999E-3</v>
      </c>
    </row>
    <row r="240" spans="1:193" ht="25.5" customHeight="1" x14ac:dyDescent="0.2">
      <c r="A240" s="76" t="s">
        <v>79</v>
      </c>
      <c r="B240" s="27" t="s">
        <v>14</v>
      </c>
      <c r="C240" s="13">
        <f>D240+E240+F240+G240+H240+I240+J240</f>
        <v>975</v>
      </c>
      <c r="D240" s="81">
        <f>D36</f>
        <v>15</v>
      </c>
      <c r="E240" s="77">
        <f t="shared" ref="E240:J241" si="116">E36</f>
        <v>122</v>
      </c>
      <c r="F240" s="77">
        <f t="shared" si="116"/>
        <v>231</v>
      </c>
      <c r="G240" s="77">
        <f t="shared" si="116"/>
        <v>316</v>
      </c>
      <c r="H240" s="77">
        <f t="shared" si="116"/>
        <v>239</v>
      </c>
      <c r="I240" s="77">
        <f t="shared" si="116"/>
        <v>52</v>
      </c>
      <c r="J240" s="78">
        <f t="shared" si="116"/>
        <v>0</v>
      </c>
    </row>
    <row r="241" spans="1:10" ht="25.5" customHeight="1" x14ac:dyDescent="0.2">
      <c r="A241" s="79"/>
      <c r="B241" s="12" t="s">
        <v>15</v>
      </c>
      <c r="C241" s="17">
        <f>SUM(D241:J241)</f>
        <v>29164</v>
      </c>
      <c r="D241" s="16">
        <f>D37</f>
        <v>3463</v>
      </c>
      <c r="E241" s="16">
        <f t="shared" si="116"/>
        <v>3438</v>
      </c>
      <c r="F241" s="16">
        <f t="shared" si="116"/>
        <v>3359</v>
      </c>
      <c r="G241" s="16">
        <f t="shared" si="116"/>
        <v>3872</v>
      </c>
      <c r="H241" s="16">
        <f t="shared" si="116"/>
        <v>4726</v>
      </c>
      <c r="I241" s="16">
        <f t="shared" si="116"/>
        <v>5643</v>
      </c>
      <c r="J241" s="18">
        <f t="shared" si="116"/>
        <v>4663</v>
      </c>
    </row>
    <row r="242" spans="1:10" ht="25.5" customHeight="1" x14ac:dyDescent="0.2">
      <c r="A242" s="79"/>
      <c r="B242" s="12"/>
      <c r="C242" s="33"/>
      <c r="D242" s="20">
        <f t="shared" ref="D242:J242" si="117">ROUND(D240/D241,5)</f>
        <v>4.3299999999999996E-3</v>
      </c>
      <c r="E242" s="20">
        <f t="shared" si="117"/>
        <v>3.5490000000000001E-2</v>
      </c>
      <c r="F242" s="20">
        <f t="shared" si="117"/>
        <v>6.8769999999999998E-2</v>
      </c>
      <c r="G242" s="20">
        <f t="shared" si="117"/>
        <v>8.1610000000000002E-2</v>
      </c>
      <c r="H242" s="20">
        <f t="shared" si="117"/>
        <v>5.0569999999999997E-2</v>
      </c>
      <c r="I242" s="20">
        <f t="shared" si="117"/>
        <v>9.2099999999999994E-3</v>
      </c>
      <c r="J242" s="21">
        <f t="shared" si="117"/>
        <v>0</v>
      </c>
    </row>
    <row r="243" spans="1:10" ht="25.5" customHeight="1" x14ac:dyDescent="0.2">
      <c r="A243" s="80"/>
      <c r="B243" s="37" t="s">
        <v>16</v>
      </c>
      <c r="C243" s="38">
        <f>SUM(D243+E243+F243+G243+H243+I243+J243)</f>
        <v>1.2499</v>
      </c>
      <c r="D243" s="39">
        <f t="shared" ref="D243:J243" si="118">ROUND(D242*5,5)</f>
        <v>2.1649999999999999E-2</v>
      </c>
      <c r="E243" s="39">
        <f t="shared" si="118"/>
        <v>0.17745</v>
      </c>
      <c r="F243" s="39">
        <f t="shared" si="118"/>
        <v>0.34384999999999999</v>
      </c>
      <c r="G243" s="39">
        <f t="shared" si="118"/>
        <v>0.40805000000000002</v>
      </c>
      <c r="H243" s="39">
        <f t="shared" si="118"/>
        <v>0.25285000000000002</v>
      </c>
      <c r="I243" s="39">
        <f t="shared" si="118"/>
        <v>4.6050000000000001E-2</v>
      </c>
      <c r="J243" s="50">
        <f t="shared" si="118"/>
        <v>0</v>
      </c>
    </row>
    <row r="244" spans="1:10" ht="25.5" customHeight="1" x14ac:dyDescent="0.2">
      <c r="A244" s="76" t="s">
        <v>80</v>
      </c>
      <c r="B244" s="27" t="s">
        <v>14</v>
      </c>
      <c r="C244" s="13">
        <f>D244+E244+F244+G244+H244+I244+J244</f>
        <v>5141</v>
      </c>
      <c r="D244" s="81">
        <f>SUM(D44,D48,D110,D118,D122,D126,D130,D158,D162)</f>
        <v>65</v>
      </c>
      <c r="E244" s="77">
        <f t="shared" ref="E244:J245" si="119">SUM(E44,E48,E110,E118,E122,E126,E130,E158,E162)</f>
        <v>453</v>
      </c>
      <c r="F244" s="77">
        <f t="shared" si="119"/>
        <v>1348</v>
      </c>
      <c r="G244" s="77">
        <f t="shared" si="119"/>
        <v>1878</v>
      </c>
      <c r="H244" s="77">
        <f t="shared" si="119"/>
        <v>1126</v>
      </c>
      <c r="I244" s="77">
        <f t="shared" si="119"/>
        <v>261</v>
      </c>
      <c r="J244" s="78">
        <f t="shared" si="119"/>
        <v>10</v>
      </c>
    </row>
    <row r="245" spans="1:10" ht="25.5" customHeight="1" x14ac:dyDescent="0.2">
      <c r="A245" s="79"/>
      <c r="B245" s="12" t="s">
        <v>15</v>
      </c>
      <c r="C245" s="17">
        <f>SUM(D245:J245)</f>
        <v>144256</v>
      </c>
      <c r="D245" s="16">
        <f>SUM(D45,D49,D111,D119,D123,D127,D131,D159,D163)</f>
        <v>16374</v>
      </c>
      <c r="E245" s="16">
        <f t="shared" si="119"/>
        <v>17508</v>
      </c>
      <c r="F245" s="16">
        <f t="shared" si="119"/>
        <v>17602</v>
      </c>
      <c r="G245" s="16">
        <f t="shared" si="119"/>
        <v>20164</v>
      </c>
      <c r="H245" s="16">
        <f t="shared" si="119"/>
        <v>22569</v>
      </c>
      <c r="I245" s="16">
        <f t="shared" si="119"/>
        <v>27067</v>
      </c>
      <c r="J245" s="18">
        <f t="shared" si="119"/>
        <v>22972</v>
      </c>
    </row>
    <row r="246" spans="1:10" ht="25.5" customHeight="1" x14ac:dyDescent="0.2">
      <c r="A246" s="79"/>
      <c r="B246" s="12"/>
      <c r="C246" s="33"/>
      <c r="D246" s="20">
        <f t="shared" ref="D246:J246" si="120">ROUND(D244/D245,5)</f>
        <v>3.9699999999999996E-3</v>
      </c>
      <c r="E246" s="20">
        <f t="shared" si="120"/>
        <v>2.5870000000000001E-2</v>
      </c>
      <c r="F246" s="20">
        <f t="shared" si="120"/>
        <v>7.6579999999999995E-2</v>
      </c>
      <c r="G246" s="20">
        <f t="shared" si="120"/>
        <v>9.3140000000000001E-2</v>
      </c>
      <c r="H246" s="20">
        <f t="shared" si="120"/>
        <v>4.9889999999999997E-2</v>
      </c>
      <c r="I246" s="20">
        <f t="shared" si="120"/>
        <v>9.6399999999999993E-3</v>
      </c>
      <c r="J246" s="21">
        <f t="shared" si="120"/>
        <v>4.4000000000000002E-4</v>
      </c>
    </row>
    <row r="247" spans="1:10" ht="25.5" customHeight="1" x14ac:dyDescent="0.2">
      <c r="A247" s="80"/>
      <c r="B247" s="37" t="s">
        <v>16</v>
      </c>
      <c r="C247" s="38">
        <f>SUM(D247+E247+F247+G247+H247+I247+J247)</f>
        <v>1.29765</v>
      </c>
      <c r="D247" s="39">
        <f t="shared" ref="D247:J247" si="121">ROUND(D246*5,5)</f>
        <v>1.985E-2</v>
      </c>
      <c r="E247" s="39">
        <f t="shared" si="121"/>
        <v>0.12934999999999999</v>
      </c>
      <c r="F247" s="39">
        <f t="shared" si="121"/>
        <v>0.38290000000000002</v>
      </c>
      <c r="G247" s="39">
        <f t="shared" si="121"/>
        <v>0.4657</v>
      </c>
      <c r="H247" s="39">
        <f t="shared" si="121"/>
        <v>0.24945000000000001</v>
      </c>
      <c r="I247" s="39">
        <f t="shared" si="121"/>
        <v>4.82E-2</v>
      </c>
      <c r="J247" s="50">
        <f t="shared" si="121"/>
        <v>2.2000000000000001E-3</v>
      </c>
    </row>
    <row r="248" spans="1:10" ht="25.5" customHeight="1" x14ac:dyDescent="0.2">
      <c r="A248" s="76" t="s">
        <v>81</v>
      </c>
      <c r="B248" s="27" t="s">
        <v>14</v>
      </c>
      <c r="C248" s="13">
        <f>D248+E248+F248+G248+H248+I248+J248</f>
        <v>897</v>
      </c>
      <c r="D248" s="77">
        <f t="shared" ref="D248:J249" si="122">SUM(D40,D192,D196,D200,D204,D208,D212)</f>
        <v>6</v>
      </c>
      <c r="E248" s="77">
        <f t="shared" si="122"/>
        <v>89</v>
      </c>
      <c r="F248" s="77">
        <f t="shared" si="122"/>
        <v>256</v>
      </c>
      <c r="G248" s="77">
        <f t="shared" si="122"/>
        <v>301</v>
      </c>
      <c r="H248" s="77">
        <f t="shared" si="122"/>
        <v>200</v>
      </c>
      <c r="I248" s="77">
        <f t="shared" si="122"/>
        <v>44</v>
      </c>
      <c r="J248" s="78">
        <f t="shared" si="122"/>
        <v>1</v>
      </c>
    </row>
    <row r="249" spans="1:10" ht="25.5" customHeight="1" x14ac:dyDescent="0.2">
      <c r="A249" s="79"/>
      <c r="B249" s="12" t="s">
        <v>15</v>
      </c>
      <c r="C249" s="17">
        <f>SUM(D249:J249)</f>
        <v>26792</v>
      </c>
      <c r="D249" s="16">
        <f t="shared" si="122"/>
        <v>3231</v>
      </c>
      <c r="E249" s="16">
        <f t="shared" si="122"/>
        <v>3177</v>
      </c>
      <c r="F249" s="16">
        <f t="shared" si="122"/>
        <v>3077</v>
      </c>
      <c r="G249" s="16">
        <f t="shared" si="122"/>
        <v>3537</v>
      </c>
      <c r="H249" s="16">
        <f t="shared" si="122"/>
        <v>4030</v>
      </c>
      <c r="I249" s="16">
        <f t="shared" si="122"/>
        <v>5081</v>
      </c>
      <c r="J249" s="18">
        <f t="shared" si="122"/>
        <v>4659</v>
      </c>
    </row>
    <row r="250" spans="1:10" ht="25.5" customHeight="1" x14ac:dyDescent="0.2">
      <c r="A250" s="79"/>
      <c r="B250" s="12"/>
      <c r="C250" s="33"/>
      <c r="D250" s="20">
        <f t="shared" ref="D250:J250" si="123">ROUND(D248/D249,5)</f>
        <v>1.8600000000000001E-3</v>
      </c>
      <c r="E250" s="20">
        <f t="shared" si="123"/>
        <v>2.801E-2</v>
      </c>
      <c r="F250" s="20">
        <f t="shared" si="123"/>
        <v>8.3199999999999996E-2</v>
      </c>
      <c r="G250" s="20">
        <f t="shared" si="123"/>
        <v>8.5099999999999995E-2</v>
      </c>
      <c r="H250" s="20">
        <f t="shared" si="123"/>
        <v>4.9630000000000001E-2</v>
      </c>
      <c r="I250" s="20">
        <f t="shared" si="123"/>
        <v>8.6599999999999993E-3</v>
      </c>
      <c r="J250" s="21">
        <f t="shared" si="123"/>
        <v>2.1000000000000001E-4</v>
      </c>
    </row>
    <row r="251" spans="1:10" ht="25.5" customHeight="1" x14ac:dyDescent="0.2">
      <c r="A251" s="80"/>
      <c r="B251" s="37" t="s">
        <v>16</v>
      </c>
      <c r="C251" s="38">
        <f>SUM(D251+E251+F251+G251+H251+I251+J251)</f>
        <v>1.28335</v>
      </c>
      <c r="D251" s="39">
        <f t="shared" ref="D251:J251" si="124">ROUND(D250*5,5)</f>
        <v>9.2999999999999992E-3</v>
      </c>
      <c r="E251" s="39">
        <f t="shared" si="124"/>
        <v>0.14005000000000001</v>
      </c>
      <c r="F251" s="39">
        <f t="shared" si="124"/>
        <v>0.41599999999999998</v>
      </c>
      <c r="G251" s="39">
        <f t="shared" si="124"/>
        <v>0.42549999999999999</v>
      </c>
      <c r="H251" s="39">
        <f t="shared" si="124"/>
        <v>0.24815000000000001</v>
      </c>
      <c r="I251" s="39">
        <f t="shared" si="124"/>
        <v>4.3299999999999998E-2</v>
      </c>
      <c r="J251" s="50">
        <f t="shared" si="124"/>
        <v>1.0499999999999999E-3</v>
      </c>
    </row>
    <row r="252" spans="1:10" ht="25.5" customHeight="1" x14ac:dyDescent="0.2">
      <c r="A252" s="76" t="s">
        <v>82</v>
      </c>
      <c r="B252" s="27" t="s">
        <v>14</v>
      </c>
      <c r="C252" s="13">
        <f>D252+E252+F252+G252+H252+I252+J252</f>
        <v>333</v>
      </c>
      <c r="D252" s="77">
        <f t="shared" ref="D252:J253" si="125">SUM(D68,D150,D216,D220)</f>
        <v>7</v>
      </c>
      <c r="E252" s="77">
        <f t="shared" si="125"/>
        <v>40</v>
      </c>
      <c r="F252" s="77">
        <f t="shared" si="125"/>
        <v>80</v>
      </c>
      <c r="G252" s="77">
        <f t="shared" si="125"/>
        <v>119</v>
      </c>
      <c r="H252" s="77">
        <f t="shared" si="125"/>
        <v>70</v>
      </c>
      <c r="I252" s="77">
        <f t="shared" si="125"/>
        <v>17</v>
      </c>
      <c r="J252" s="78">
        <f t="shared" si="125"/>
        <v>0</v>
      </c>
    </row>
    <row r="253" spans="1:10" ht="25.5" customHeight="1" x14ac:dyDescent="0.2">
      <c r="A253" s="79"/>
      <c r="B253" s="12" t="s">
        <v>15</v>
      </c>
      <c r="C253" s="17">
        <f>SUM(D253:J253)</f>
        <v>11109</v>
      </c>
      <c r="D253" s="16">
        <f t="shared" si="125"/>
        <v>1515</v>
      </c>
      <c r="E253" s="16">
        <f t="shared" si="125"/>
        <v>1308</v>
      </c>
      <c r="F253" s="16">
        <f t="shared" si="125"/>
        <v>1156</v>
      </c>
      <c r="G253" s="16">
        <f t="shared" si="125"/>
        <v>1421</v>
      </c>
      <c r="H253" s="16">
        <f t="shared" si="125"/>
        <v>1689</v>
      </c>
      <c r="I253" s="16">
        <f t="shared" si="125"/>
        <v>1959</v>
      </c>
      <c r="J253" s="18">
        <f t="shared" si="125"/>
        <v>2061</v>
      </c>
    </row>
    <row r="254" spans="1:10" ht="25.5" customHeight="1" x14ac:dyDescent="0.2">
      <c r="A254" s="79"/>
      <c r="B254" s="12"/>
      <c r="C254" s="33"/>
      <c r="D254" s="20">
        <f t="shared" ref="D254:J254" si="126">ROUND(D252/D253,5)</f>
        <v>4.62E-3</v>
      </c>
      <c r="E254" s="20">
        <f t="shared" si="126"/>
        <v>3.058E-2</v>
      </c>
      <c r="F254" s="20">
        <f t="shared" si="126"/>
        <v>6.9199999999999998E-2</v>
      </c>
      <c r="G254" s="20">
        <f t="shared" si="126"/>
        <v>8.3739999999999995E-2</v>
      </c>
      <c r="H254" s="20">
        <f t="shared" si="126"/>
        <v>4.1439999999999998E-2</v>
      </c>
      <c r="I254" s="20">
        <f t="shared" si="126"/>
        <v>8.6800000000000002E-3</v>
      </c>
      <c r="J254" s="21">
        <f t="shared" si="126"/>
        <v>0</v>
      </c>
    </row>
    <row r="255" spans="1:10" ht="25.5" customHeight="1" x14ac:dyDescent="0.2">
      <c r="A255" s="80"/>
      <c r="B255" s="37" t="s">
        <v>16</v>
      </c>
      <c r="C255" s="38">
        <f>SUM(D255+E255+F255+G255+H255+I255+J255)</f>
        <v>1.1913000000000002</v>
      </c>
      <c r="D255" s="39">
        <f t="shared" ref="D255:J255" si="127">ROUND(D254*5,5)</f>
        <v>2.3099999999999999E-2</v>
      </c>
      <c r="E255" s="39">
        <f t="shared" si="127"/>
        <v>0.15290000000000001</v>
      </c>
      <c r="F255" s="39">
        <f t="shared" si="127"/>
        <v>0.34599999999999997</v>
      </c>
      <c r="G255" s="39">
        <f t="shared" si="127"/>
        <v>0.41870000000000002</v>
      </c>
      <c r="H255" s="39">
        <f t="shared" si="127"/>
        <v>0.2072</v>
      </c>
      <c r="I255" s="39">
        <f t="shared" si="127"/>
        <v>4.3400000000000001E-2</v>
      </c>
      <c r="J255" s="50">
        <f t="shared" si="127"/>
        <v>0</v>
      </c>
    </row>
    <row r="256" spans="1:10" ht="25.5" customHeight="1" x14ac:dyDescent="0.2">
      <c r="A256" s="76" t="s">
        <v>83</v>
      </c>
      <c r="B256" s="27" t="s">
        <v>14</v>
      </c>
      <c r="C256" s="13">
        <f>D256+E256+F256+G256+H256+I256+J256</f>
        <v>1890</v>
      </c>
      <c r="D256" s="81">
        <f>D72</f>
        <v>51</v>
      </c>
      <c r="E256" s="77">
        <f t="shared" ref="E256:J257" si="128">E72</f>
        <v>232</v>
      </c>
      <c r="F256" s="77">
        <f t="shared" si="128"/>
        <v>545</v>
      </c>
      <c r="G256" s="77">
        <f t="shared" si="128"/>
        <v>652</v>
      </c>
      <c r="H256" s="77">
        <f t="shared" si="128"/>
        <v>329</v>
      </c>
      <c r="I256" s="77">
        <f t="shared" si="128"/>
        <v>79</v>
      </c>
      <c r="J256" s="78">
        <f t="shared" si="128"/>
        <v>2</v>
      </c>
    </row>
    <row r="257" spans="1:10" ht="25.5" customHeight="1" x14ac:dyDescent="0.2">
      <c r="A257" s="79"/>
      <c r="B257" s="12" t="s">
        <v>15</v>
      </c>
      <c r="C257" s="17">
        <f>SUM(D257:J257)</f>
        <v>52545</v>
      </c>
      <c r="D257" s="16">
        <f>D73</f>
        <v>6339</v>
      </c>
      <c r="E257" s="16">
        <f t="shared" si="128"/>
        <v>6333</v>
      </c>
      <c r="F257" s="16">
        <f t="shared" si="128"/>
        <v>6467</v>
      </c>
      <c r="G257" s="16">
        <f t="shared" si="128"/>
        <v>7204</v>
      </c>
      <c r="H257" s="16">
        <f t="shared" si="128"/>
        <v>7854</v>
      </c>
      <c r="I257" s="16">
        <f t="shared" si="128"/>
        <v>9811</v>
      </c>
      <c r="J257" s="18">
        <f t="shared" si="128"/>
        <v>8537</v>
      </c>
    </row>
    <row r="258" spans="1:10" ht="25.5" customHeight="1" x14ac:dyDescent="0.2">
      <c r="A258" s="79"/>
      <c r="B258" s="12"/>
      <c r="C258" s="33"/>
      <c r="D258" s="20">
        <f t="shared" ref="D258:J258" si="129">ROUND(D256/D257,5)</f>
        <v>8.0499999999999999E-3</v>
      </c>
      <c r="E258" s="20">
        <f t="shared" si="129"/>
        <v>3.6630000000000003E-2</v>
      </c>
      <c r="F258" s="20">
        <f t="shared" si="129"/>
        <v>8.4269999999999998E-2</v>
      </c>
      <c r="G258" s="20">
        <f t="shared" si="129"/>
        <v>9.0509999999999993E-2</v>
      </c>
      <c r="H258" s="20">
        <f t="shared" si="129"/>
        <v>4.1889999999999997E-2</v>
      </c>
      <c r="I258" s="20">
        <f t="shared" si="129"/>
        <v>8.0499999999999999E-3</v>
      </c>
      <c r="J258" s="21">
        <f t="shared" si="129"/>
        <v>2.3000000000000001E-4</v>
      </c>
    </row>
    <row r="259" spans="1:10" ht="25.5" customHeight="1" x14ac:dyDescent="0.2">
      <c r="A259" s="80"/>
      <c r="B259" s="37" t="s">
        <v>16</v>
      </c>
      <c r="C259" s="38">
        <f>SUM(D259+E259+F259+G259+H259+I259+J259)</f>
        <v>1.34815</v>
      </c>
      <c r="D259" s="39">
        <f t="shared" ref="D259:J259" si="130">ROUND(D258*5,5)</f>
        <v>4.0250000000000001E-2</v>
      </c>
      <c r="E259" s="39">
        <f t="shared" si="130"/>
        <v>0.18315000000000001</v>
      </c>
      <c r="F259" s="39">
        <f t="shared" si="130"/>
        <v>0.42135</v>
      </c>
      <c r="G259" s="39">
        <f t="shared" si="130"/>
        <v>0.45255000000000001</v>
      </c>
      <c r="H259" s="39">
        <f t="shared" si="130"/>
        <v>0.20945</v>
      </c>
      <c r="I259" s="39">
        <f t="shared" si="130"/>
        <v>4.0250000000000001E-2</v>
      </c>
      <c r="J259" s="50">
        <f t="shared" si="130"/>
        <v>1.15E-3</v>
      </c>
    </row>
    <row r="260" spans="1:10" ht="25.5" customHeight="1" x14ac:dyDescent="0.2">
      <c r="A260" s="76" t="s">
        <v>84</v>
      </c>
      <c r="B260" s="27" t="s">
        <v>14</v>
      </c>
      <c r="C260" s="13">
        <f>D260+E260+F260+G260+H260+I260+J260</f>
        <v>2406</v>
      </c>
      <c r="D260" s="77">
        <f>SUM(D28,D98,D102,D114)</f>
        <v>44</v>
      </c>
      <c r="E260" s="77">
        <f t="shared" ref="D260:J261" si="131">SUM(E28,E98,E102,E114)</f>
        <v>264</v>
      </c>
      <c r="F260" s="77">
        <f t="shared" si="131"/>
        <v>685</v>
      </c>
      <c r="G260" s="77">
        <f t="shared" si="131"/>
        <v>843</v>
      </c>
      <c r="H260" s="77">
        <f t="shared" si="131"/>
        <v>457</v>
      </c>
      <c r="I260" s="77">
        <f t="shared" si="131"/>
        <v>113</v>
      </c>
      <c r="J260" s="78">
        <f t="shared" si="131"/>
        <v>0</v>
      </c>
    </row>
    <row r="261" spans="1:10" ht="25.5" customHeight="1" x14ac:dyDescent="0.2">
      <c r="A261" s="79"/>
      <c r="B261" s="12" t="s">
        <v>15</v>
      </c>
      <c r="C261" s="17">
        <f>SUM(D261:J261)</f>
        <v>61694</v>
      </c>
      <c r="D261" s="16">
        <f t="shared" si="131"/>
        <v>7431</v>
      </c>
      <c r="E261" s="16">
        <f t="shared" si="131"/>
        <v>7072</v>
      </c>
      <c r="F261" s="16">
        <f t="shared" si="131"/>
        <v>7517</v>
      </c>
      <c r="G261" s="16">
        <f t="shared" si="131"/>
        <v>8589</v>
      </c>
      <c r="H261" s="16">
        <f t="shared" si="131"/>
        <v>9473</v>
      </c>
      <c r="I261" s="16">
        <f t="shared" si="131"/>
        <v>11525</v>
      </c>
      <c r="J261" s="18">
        <f t="shared" si="131"/>
        <v>10087</v>
      </c>
    </row>
    <row r="262" spans="1:10" ht="25.5" customHeight="1" x14ac:dyDescent="0.2">
      <c r="A262" s="79"/>
      <c r="B262" s="12"/>
      <c r="C262" s="33"/>
      <c r="D262" s="20">
        <f t="shared" ref="D262:J262" si="132">ROUND(D260/D261,5)</f>
        <v>5.9199999999999999E-3</v>
      </c>
      <c r="E262" s="20">
        <f t="shared" si="132"/>
        <v>3.7330000000000002E-2</v>
      </c>
      <c r="F262" s="20">
        <f t="shared" si="132"/>
        <v>9.1130000000000003E-2</v>
      </c>
      <c r="G262" s="20">
        <f t="shared" si="132"/>
        <v>9.8150000000000001E-2</v>
      </c>
      <c r="H262" s="20">
        <f t="shared" si="132"/>
        <v>4.8239999999999998E-2</v>
      </c>
      <c r="I262" s="20">
        <f t="shared" si="132"/>
        <v>9.7999999999999997E-3</v>
      </c>
      <c r="J262" s="21">
        <f t="shared" si="132"/>
        <v>0</v>
      </c>
    </row>
    <row r="263" spans="1:10" ht="25.5" customHeight="1" x14ac:dyDescent="0.2">
      <c r="A263" s="80"/>
      <c r="B263" s="37" t="s">
        <v>16</v>
      </c>
      <c r="C263" s="38">
        <f>SUM(D263+E263+F263+G263+H263+I263+J263)</f>
        <v>1.45285</v>
      </c>
      <c r="D263" s="39">
        <f t="shared" ref="D263:J263" si="133">ROUND(D262*5,5)</f>
        <v>2.9600000000000001E-2</v>
      </c>
      <c r="E263" s="39">
        <f t="shared" si="133"/>
        <v>0.18665000000000001</v>
      </c>
      <c r="F263" s="39">
        <f t="shared" si="133"/>
        <v>0.45565</v>
      </c>
      <c r="G263" s="39">
        <f t="shared" si="133"/>
        <v>0.49075000000000002</v>
      </c>
      <c r="H263" s="39">
        <f t="shared" si="133"/>
        <v>0.2412</v>
      </c>
      <c r="I263" s="39">
        <f t="shared" si="133"/>
        <v>4.9000000000000002E-2</v>
      </c>
      <c r="J263" s="50">
        <f t="shared" si="133"/>
        <v>0</v>
      </c>
    </row>
    <row r="264" spans="1:10" ht="25.5" customHeight="1" x14ac:dyDescent="0.2">
      <c r="A264" s="76" t="s">
        <v>85</v>
      </c>
      <c r="B264" s="27" t="s">
        <v>14</v>
      </c>
      <c r="C264" s="13">
        <f>D264+E264+F264+G264+H264+I264+J264</f>
        <v>3839</v>
      </c>
      <c r="D264" s="77">
        <f>SUM(D60,D80,D94)</f>
        <v>35</v>
      </c>
      <c r="E264" s="77">
        <f t="shared" ref="D264:J265" si="134">SUM(E60,E80,E94)</f>
        <v>250</v>
      </c>
      <c r="F264" s="77">
        <f t="shared" si="134"/>
        <v>945</v>
      </c>
      <c r="G264" s="77">
        <f t="shared" si="134"/>
        <v>1452</v>
      </c>
      <c r="H264" s="77">
        <f t="shared" si="134"/>
        <v>937</v>
      </c>
      <c r="I264" s="77">
        <f t="shared" si="134"/>
        <v>218</v>
      </c>
      <c r="J264" s="78">
        <f t="shared" si="134"/>
        <v>2</v>
      </c>
    </row>
    <row r="265" spans="1:10" ht="25.5" customHeight="1" x14ac:dyDescent="0.2">
      <c r="A265" s="79"/>
      <c r="B265" s="12" t="s">
        <v>15</v>
      </c>
      <c r="C265" s="17">
        <f>SUM(D265:J265)</f>
        <v>101274</v>
      </c>
      <c r="D265" s="16">
        <f t="shared" si="134"/>
        <v>10996</v>
      </c>
      <c r="E265" s="16">
        <f t="shared" si="134"/>
        <v>11028</v>
      </c>
      <c r="F265" s="16">
        <f t="shared" si="134"/>
        <v>12002</v>
      </c>
      <c r="G265" s="16">
        <f t="shared" si="134"/>
        <v>13770</v>
      </c>
      <c r="H265" s="16">
        <f t="shared" si="134"/>
        <v>16118</v>
      </c>
      <c r="I265" s="16">
        <f t="shared" si="134"/>
        <v>19833</v>
      </c>
      <c r="J265" s="18">
        <f t="shared" si="134"/>
        <v>17527</v>
      </c>
    </row>
    <row r="266" spans="1:10" ht="25.5" customHeight="1" x14ac:dyDescent="0.2">
      <c r="A266" s="79"/>
      <c r="B266" s="12"/>
      <c r="C266" s="33"/>
      <c r="D266" s="20">
        <f t="shared" ref="D266:J266" si="135">ROUND(D264/D265,5)</f>
        <v>3.1800000000000001E-3</v>
      </c>
      <c r="E266" s="20">
        <f t="shared" si="135"/>
        <v>2.2669999999999999E-2</v>
      </c>
      <c r="F266" s="20">
        <f t="shared" si="135"/>
        <v>7.8740000000000004E-2</v>
      </c>
      <c r="G266" s="20">
        <f t="shared" si="135"/>
        <v>0.10545</v>
      </c>
      <c r="H266" s="20">
        <f t="shared" si="135"/>
        <v>5.8130000000000001E-2</v>
      </c>
      <c r="I266" s="20">
        <f t="shared" si="135"/>
        <v>1.099E-2</v>
      </c>
      <c r="J266" s="21">
        <f t="shared" si="135"/>
        <v>1.1E-4</v>
      </c>
    </row>
    <row r="267" spans="1:10" ht="25.5" customHeight="1" x14ac:dyDescent="0.2">
      <c r="A267" s="80"/>
      <c r="B267" s="37" t="s">
        <v>16</v>
      </c>
      <c r="C267" s="38">
        <f>SUM(D267+E267+F267+G267+H267+I267+J267)</f>
        <v>1.3963500000000002</v>
      </c>
      <c r="D267" s="39">
        <f t="shared" ref="D267:J267" si="136">ROUND(D266*5,5)</f>
        <v>1.5900000000000001E-2</v>
      </c>
      <c r="E267" s="39">
        <f t="shared" si="136"/>
        <v>0.11335000000000001</v>
      </c>
      <c r="F267" s="39">
        <f t="shared" si="136"/>
        <v>0.39369999999999999</v>
      </c>
      <c r="G267" s="39">
        <f t="shared" si="136"/>
        <v>0.52725</v>
      </c>
      <c r="H267" s="39">
        <f t="shared" si="136"/>
        <v>0.29065000000000002</v>
      </c>
      <c r="I267" s="39">
        <f t="shared" si="136"/>
        <v>5.4949999999999999E-2</v>
      </c>
      <c r="J267" s="50">
        <f t="shared" si="136"/>
        <v>5.5000000000000003E-4</v>
      </c>
    </row>
    <row r="268" spans="1:10" ht="25.5" customHeight="1" x14ac:dyDescent="0.2">
      <c r="A268" s="76" t="s">
        <v>86</v>
      </c>
      <c r="B268" s="27" t="s">
        <v>14</v>
      </c>
      <c r="C268" s="13">
        <f>D268+E268+F268+G268+H268+I268+J268</f>
        <v>592</v>
      </c>
      <c r="D268" s="77">
        <f t="shared" ref="D268:J269" si="137">SUM(D142,D166,D172,D176)</f>
        <v>9</v>
      </c>
      <c r="E268" s="77">
        <f t="shared" si="137"/>
        <v>70</v>
      </c>
      <c r="F268" s="77">
        <f t="shared" si="137"/>
        <v>169</v>
      </c>
      <c r="G268" s="77">
        <f t="shared" si="137"/>
        <v>187</v>
      </c>
      <c r="H268" s="77">
        <f t="shared" si="137"/>
        <v>132</v>
      </c>
      <c r="I268" s="77">
        <f t="shared" si="137"/>
        <v>25</v>
      </c>
      <c r="J268" s="78">
        <f t="shared" si="137"/>
        <v>0</v>
      </c>
    </row>
    <row r="269" spans="1:10" ht="25.5" customHeight="1" x14ac:dyDescent="0.2">
      <c r="A269" s="79"/>
      <c r="B269" s="12" t="s">
        <v>15</v>
      </c>
      <c r="C269" s="17">
        <f>SUM(D269:J269)</f>
        <v>18858</v>
      </c>
      <c r="D269" s="16">
        <f t="shared" si="137"/>
        <v>2502</v>
      </c>
      <c r="E269" s="16">
        <f t="shared" si="137"/>
        <v>2322</v>
      </c>
      <c r="F269" s="16">
        <f t="shared" si="137"/>
        <v>2222</v>
      </c>
      <c r="G269" s="16">
        <f t="shared" si="137"/>
        <v>2357</v>
      </c>
      <c r="H269" s="16">
        <f t="shared" si="137"/>
        <v>2750</v>
      </c>
      <c r="I269" s="16">
        <f t="shared" si="137"/>
        <v>3486</v>
      </c>
      <c r="J269" s="18">
        <f t="shared" si="137"/>
        <v>3219</v>
      </c>
    </row>
    <row r="270" spans="1:10" ht="25.5" customHeight="1" x14ac:dyDescent="0.2">
      <c r="A270" s="79"/>
      <c r="B270" s="12"/>
      <c r="C270" s="33"/>
      <c r="D270" s="20">
        <f t="shared" ref="D270:J270" si="138">ROUND(D268/D269,5)</f>
        <v>3.5999999999999999E-3</v>
      </c>
      <c r="E270" s="20">
        <f t="shared" si="138"/>
        <v>3.015E-2</v>
      </c>
      <c r="F270" s="20">
        <f t="shared" si="138"/>
        <v>7.6060000000000003E-2</v>
      </c>
      <c r="G270" s="20">
        <f t="shared" si="138"/>
        <v>7.9339999999999994E-2</v>
      </c>
      <c r="H270" s="20">
        <f t="shared" si="138"/>
        <v>4.8000000000000001E-2</v>
      </c>
      <c r="I270" s="20">
        <f t="shared" si="138"/>
        <v>7.1700000000000002E-3</v>
      </c>
      <c r="J270" s="21">
        <f t="shared" si="138"/>
        <v>0</v>
      </c>
    </row>
    <row r="271" spans="1:10" ht="25.5" customHeight="1" x14ac:dyDescent="0.2">
      <c r="A271" s="80"/>
      <c r="B271" s="37" t="s">
        <v>16</v>
      </c>
      <c r="C271" s="38">
        <f>SUM(D271+E271+F271+G271+H271+I271+J271)</f>
        <v>1.2216</v>
      </c>
      <c r="D271" s="39">
        <f t="shared" ref="D271:J271" si="139">ROUND(D270*5,5)</f>
        <v>1.7999999999999999E-2</v>
      </c>
      <c r="E271" s="39">
        <f t="shared" si="139"/>
        <v>0.15075</v>
      </c>
      <c r="F271" s="39">
        <f t="shared" si="139"/>
        <v>0.38030000000000003</v>
      </c>
      <c r="G271" s="39">
        <f t="shared" si="139"/>
        <v>0.3967</v>
      </c>
      <c r="H271" s="39">
        <f t="shared" si="139"/>
        <v>0.24</v>
      </c>
      <c r="I271" s="39">
        <f t="shared" si="139"/>
        <v>3.585E-2</v>
      </c>
      <c r="J271" s="50">
        <f t="shared" si="139"/>
        <v>0</v>
      </c>
    </row>
    <row r="272" spans="1:10" ht="25.5" customHeight="1" x14ac:dyDescent="0.2">
      <c r="A272" s="76" t="s">
        <v>87</v>
      </c>
      <c r="B272" s="27" t="s">
        <v>14</v>
      </c>
      <c r="C272" s="13">
        <f>D272+E272+F272+G272+H272+I272+J272</f>
        <v>1006</v>
      </c>
      <c r="D272" s="77">
        <f>SUM(,D138,D56,D12)</f>
        <v>18</v>
      </c>
      <c r="E272" s="77">
        <f t="shared" ref="D272:J273" si="140">SUM(,E138,E56,E12)</f>
        <v>146</v>
      </c>
      <c r="F272" s="77">
        <f t="shared" si="140"/>
        <v>290</v>
      </c>
      <c r="G272" s="77">
        <f t="shared" si="140"/>
        <v>332</v>
      </c>
      <c r="H272" s="77">
        <f t="shared" si="140"/>
        <v>188</v>
      </c>
      <c r="I272" s="77">
        <f t="shared" si="140"/>
        <v>32</v>
      </c>
      <c r="J272" s="78">
        <f t="shared" si="140"/>
        <v>0</v>
      </c>
    </row>
    <row r="273" spans="1:10" ht="25.5" customHeight="1" x14ac:dyDescent="0.2">
      <c r="A273" s="79"/>
      <c r="B273" s="12" t="s">
        <v>15</v>
      </c>
      <c r="C273" s="17">
        <f>SUM(D273:J273)</f>
        <v>28902</v>
      </c>
      <c r="D273" s="16">
        <f t="shared" si="140"/>
        <v>3703</v>
      </c>
      <c r="E273" s="16">
        <f t="shared" si="140"/>
        <v>3605</v>
      </c>
      <c r="F273" s="16">
        <f t="shared" si="140"/>
        <v>3430</v>
      </c>
      <c r="G273" s="16">
        <f t="shared" si="140"/>
        <v>3866</v>
      </c>
      <c r="H273" s="16">
        <f t="shared" si="140"/>
        <v>4255</v>
      </c>
      <c r="I273" s="16">
        <f t="shared" si="140"/>
        <v>5150</v>
      </c>
      <c r="J273" s="18">
        <f t="shared" si="140"/>
        <v>4893</v>
      </c>
    </row>
    <row r="274" spans="1:10" ht="25.5" customHeight="1" x14ac:dyDescent="0.2">
      <c r="A274" s="79"/>
      <c r="B274" s="12"/>
      <c r="C274" s="33"/>
      <c r="D274" s="20">
        <f t="shared" ref="D274:J274" si="141">ROUND(D272/D273,5)</f>
        <v>4.8599999999999997E-3</v>
      </c>
      <c r="E274" s="20">
        <f t="shared" si="141"/>
        <v>4.0500000000000001E-2</v>
      </c>
      <c r="F274" s="20">
        <f t="shared" si="141"/>
        <v>8.455E-2</v>
      </c>
      <c r="G274" s="20">
        <f t="shared" si="141"/>
        <v>8.5879999999999998E-2</v>
      </c>
      <c r="H274" s="20">
        <f t="shared" si="141"/>
        <v>4.4179999999999997E-2</v>
      </c>
      <c r="I274" s="20">
        <f t="shared" si="141"/>
        <v>6.2100000000000002E-3</v>
      </c>
      <c r="J274" s="21">
        <f t="shared" si="141"/>
        <v>0</v>
      </c>
    </row>
    <row r="275" spans="1:10" ht="25.5" customHeight="1" x14ac:dyDescent="0.2">
      <c r="A275" s="80"/>
      <c r="B275" s="37" t="s">
        <v>16</v>
      </c>
      <c r="C275" s="38">
        <f>SUM(D275+E275+F275+G275+H275+I275+J275)</f>
        <v>1.3309000000000002</v>
      </c>
      <c r="D275" s="39">
        <f t="shared" ref="D275:J275" si="142">ROUND(D274*5,5)</f>
        <v>2.4299999999999999E-2</v>
      </c>
      <c r="E275" s="39">
        <f t="shared" si="142"/>
        <v>0.20250000000000001</v>
      </c>
      <c r="F275" s="39">
        <f t="shared" si="142"/>
        <v>0.42275000000000001</v>
      </c>
      <c r="G275" s="39">
        <f t="shared" si="142"/>
        <v>0.4294</v>
      </c>
      <c r="H275" s="39">
        <f t="shared" si="142"/>
        <v>0.22090000000000001</v>
      </c>
      <c r="I275" s="39">
        <f t="shared" si="142"/>
        <v>3.1050000000000001E-2</v>
      </c>
      <c r="J275" s="50">
        <f t="shared" si="142"/>
        <v>0</v>
      </c>
    </row>
    <row r="276" spans="1:10" ht="25.5" customHeight="1" x14ac:dyDescent="0.2">
      <c r="A276" s="76" t="s">
        <v>88</v>
      </c>
      <c r="B276" s="27" t="s">
        <v>14</v>
      </c>
      <c r="C276" s="13">
        <f>D276+E276+F276+G276+H276+I276+J276</f>
        <v>1239</v>
      </c>
      <c r="D276" s="81">
        <f>SUM(D52,D154,D180,D146,D188,D184)</f>
        <v>34</v>
      </c>
      <c r="E276" s="77">
        <f t="shared" ref="E276:J277" si="143">SUM(E52,E154,E180,E146,E188,E184)</f>
        <v>166</v>
      </c>
      <c r="F276" s="77">
        <f t="shared" si="143"/>
        <v>320</v>
      </c>
      <c r="G276" s="77">
        <f t="shared" si="143"/>
        <v>403</v>
      </c>
      <c r="H276" s="77">
        <f t="shared" si="143"/>
        <v>263</v>
      </c>
      <c r="I276" s="77">
        <f t="shared" si="143"/>
        <v>52</v>
      </c>
      <c r="J276" s="78">
        <f t="shared" si="143"/>
        <v>1</v>
      </c>
    </row>
    <row r="277" spans="1:10" ht="25.5" customHeight="1" x14ac:dyDescent="0.2">
      <c r="A277" s="79"/>
      <c r="B277" s="12" t="s">
        <v>15</v>
      </c>
      <c r="C277" s="17">
        <f>SUM(D277:J277)</f>
        <v>37672</v>
      </c>
      <c r="D277" s="16">
        <f>SUM(D53,D155,D181,D147,D189,D185)</f>
        <v>4905</v>
      </c>
      <c r="E277" s="16">
        <f t="shared" si="143"/>
        <v>4790</v>
      </c>
      <c r="F277" s="16">
        <f t="shared" si="143"/>
        <v>4507</v>
      </c>
      <c r="G277" s="16">
        <f t="shared" si="143"/>
        <v>4981</v>
      </c>
      <c r="H277" s="16">
        <f t="shared" si="143"/>
        <v>5410</v>
      </c>
      <c r="I277" s="16">
        <f t="shared" si="143"/>
        <v>6636</v>
      </c>
      <c r="J277" s="18">
        <f t="shared" si="143"/>
        <v>6443</v>
      </c>
    </row>
    <row r="278" spans="1:10" ht="25.5" customHeight="1" x14ac:dyDescent="0.2">
      <c r="A278" s="79"/>
      <c r="B278" s="12"/>
      <c r="C278" s="33"/>
      <c r="D278" s="20">
        <f t="shared" ref="D278:J278" si="144">ROUND(D276/D277,5)</f>
        <v>6.9300000000000004E-3</v>
      </c>
      <c r="E278" s="20">
        <f t="shared" si="144"/>
        <v>3.4660000000000003E-2</v>
      </c>
      <c r="F278" s="20">
        <f t="shared" si="144"/>
        <v>7.0999999999999994E-2</v>
      </c>
      <c r="G278" s="20">
        <f t="shared" si="144"/>
        <v>8.0909999999999996E-2</v>
      </c>
      <c r="H278" s="20">
        <f t="shared" si="144"/>
        <v>4.861E-2</v>
      </c>
      <c r="I278" s="20">
        <f t="shared" si="144"/>
        <v>7.8399999999999997E-3</v>
      </c>
      <c r="J278" s="21">
        <f t="shared" si="144"/>
        <v>1.6000000000000001E-4</v>
      </c>
    </row>
    <row r="279" spans="1:10" ht="25.5" customHeight="1" x14ac:dyDescent="0.2">
      <c r="A279" s="80"/>
      <c r="B279" s="37" t="s">
        <v>16</v>
      </c>
      <c r="C279" s="38">
        <f>SUM(D279+E279+F279+G279+H279+I279+J279)</f>
        <v>1.2505499999999998</v>
      </c>
      <c r="D279" s="39">
        <f t="shared" ref="D279:J279" si="145">ROUND(D278*5,5)</f>
        <v>3.465E-2</v>
      </c>
      <c r="E279" s="39">
        <f t="shared" si="145"/>
        <v>0.17330000000000001</v>
      </c>
      <c r="F279" s="39">
        <f t="shared" si="145"/>
        <v>0.35499999999999998</v>
      </c>
      <c r="G279" s="39">
        <f t="shared" si="145"/>
        <v>0.40455000000000002</v>
      </c>
      <c r="H279" s="39">
        <f t="shared" si="145"/>
        <v>0.24304999999999999</v>
      </c>
      <c r="I279" s="39">
        <f t="shared" si="145"/>
        <v>3.9199999999999999E-2</v>
      </c>
      <c r="J279" s="50">
        <f t="shared" si="145"/>
        <v>8.0000000000000004E-4</v>
      </c>
    </row>
    <row r="280" spans="1:10" ht="25.5" customHeight="1" x14ac:dyDescent="0.2">
      <c r="A280" s="76" t="s">
        <v>89</v>
      </c>
      <c r="B280" s="27" t="s">
        <v>14</v>
      </c>
      <c r="C280" s="13">
        <f>D280+E280+F280+G280+H280+I280+J280</f>
        <v>687</v>
      </c>
      <c r="D280" s="77">
        <f t="shared" ref="D280:J281" si="146">SUM(D24,D90,D134,D224)</f>
        <v>6</v>
      </c>
      <c r="E280" s="77">
        <f t="shared" si="146"/>
        <v>62</v>
      </c>
      <c r="F280" s="77">
        <f t="shared" si="146"/>
        <v>169</v>
      </c>
      <c r="G280" s="77">
        <f t="shared" si="146"/>
        <v>258</v>
      </c>
      <c r="H280" s="77">
        <f t="shared" si="146"/>
        <v>153</v>
      </c>
      <c r="I280" s="77">
        <f t="shared" si="146"/>
        <v>39</v>
      </c>
      <c r="J280" s="78">
        <f t="shared" si="146"/>
        <v>0</v>
      </c>
    </row>
    <row r="281" spans="1:10" ht="25.5" customHeight="1" x14ac:dyDescent="0.2">
      <c r="A281" s="79"/>
      <c r="B281" s="12" t="s">
        <v>15</v>
      </c>
      <c r="C281" s="17">
        <f>SUM(D281:J281)</f>
        <v>20199</v>
      </c>
      <c r="D281" s="16">
        <f t="shared" si="146"/>
        <v>2510</v>
      </c>
      <c r="E281" s="16">
        <f t="shared" si="146"/>
        <v>2434</v>
      </c>
      <c r="F281" s="16">
        <f t="shared" si="146"/>
        <v>2084</v>
      </c>
      <c r="G281" s="16">
        <f t="shared" si="146"/>
        <v>2598</v>
      </c>
      <c r="H281" s="16">
        <f t="shared" si="146"/>
        <v>3226</v>
      </c>
      <c r="I281" s="16">
        <f t="shared" si="146"/>
        <v>3829</v>
      </c>
      <c r="J281" s="18">
        <f t="shared" si="146"/>
        <v>3518</v>
      </c>
    </row>
    <row r="282" spans="1:10" ht="25.5" customHeight="1" x14ac:dyDescent="0.2">
      <c r="A282" s="79"/>
      <c r="B282" s="12"/>
      <c r="C282" s="33"/>
      <c r="D282" s="20">
        <f t="shared" ref="D282:J282" si="147">ROUND(D280/D281,5)</f>
        <v>2.3900000000000002E-3</v>
      </c>
      <c r="E282" s="20">
        <f t="shared" si="147"/>
        <v>2.547E-2</v>
      </c>
      <c r="F282" s="20">
        <f t="shared" si="147"/>
        <v>8.1089999999999995E-2</v>
      </c>
      <c r="G282" s="20">
        <f t="shared" si="147"/>
        <v>9.9309999999999996E-2</v>
      </c>
      <c r="H282" s="20">
        <f t="shared" si="147"/>
        <v>4.743E-2</v>
      </c>
      <c r="I282" s="20">
        <f t="shared" si="147"/>
        <v>1.0189999999999999E-2</v>
      </c>
      <c r="J282" s="21">
        <f t="shared" si="147"/>
        <v>0</v>
      </c>
    </row>
    <row r="283" spans="1:10" ht="25.5" customHeight="1" thickBot="1" x14ac:dyDescent="0.25">
      <c r="A283" s="82"/>
      <c r="B283" s="57" t="s">
        <v>16</v>
      </c>
      <c r="C283" s="58">
        <f>SUM(D283+E283+F283+G283+H283+I283+J283)</f>
        <v>1.3293999999999999</v>
      </c>
      <c r="D283" s="83">
        <f t="shared" ref="D283:J283" si="148">ROUND(D282*5,5)</f>
        <v>1.1950000000000001E-2</v>
      </c>
      <c r="E283" s="83">
        <f t="shared" si="148"/>
        <v>0.12734999999999999</v>
      </c>
      <c r="F283" s="83">
        <f t="shared" si="148"/>
        <v>0.40544999999999998</v>
      </c>
      <c r="G283" s="83">
        <f t="shared" si="148"/>
        <v>0.49654999999999999</v>
      </c>
      <c r="H283" s="83">
        <f t="shared" si="148"/>
        <v>0.23715</v>
      </c>
      <c r="I283" s="83">
        <f t="shared" si="148"/>
        <v>5.0950000000000002E-2</v>
      </c>
      <c r="J283" s="84">
        <f t="shared" si="148"/>
        <v>0</v>
      </c>
    </row>
  </sheetData>
  <mergeCells count="2">
    <mergeCell ref="A228:J228"/>
    <mergeCell ref="A229:J229"/>
  </mergeCells>
  <phoneticPr fontId="3"/>
  <pageMargins left="0.62992125984251968" right="0.62992125984251968" top="0.62992125984251968" bottom="0.39370078740157483" header="0.51181102362204722" footer="0.51181102362204722"/>
  <pageSetup paperSize="9" scale="39" fitToHeight="0" orientation="portrait" r:id="rId1"/>
  <headerFooter alignWithMargins="0"/>
  <rowBreaks count="3" manualBreakCount="3">
    <brk id="87" max="9" man="1"/>
    <brk id="169" max="9" man="1"/>
    <brk id="229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82"/>
  <sheetViews>
    <sheetView view="pageBreakPreview" zoomScale="60" zoomScaleNormal="100" workbookViewId="0">
      <selection activeCell="B30" sqref="B30"/>
    </sheetView>
  </sheetViews>
  <sheetFormatPr defaultRowHeight="14.25" x14ac:dyDescent="0.15"/>
  <cols>
    <col min="1" max="1" width="16" style="86" customWidth="1"/>
    <col min="2" max="2" width="52.796875" style="86" customWidth="1"/>
    <col min="3" max="16384" width="8.796875" style="86"/>
  </cols>
  <sheetData>
    <row r="1" spans="1:2" ht="17.25" x14ac:dyDescent="0.2">
      <c r="A1" s="91" t="s">
        <v>90</v>
      </c>
      <c r="B1" s="92"/>
    </row>
    <row r="2" spans="1:2" ht="17.25" x14ac:dyDescent="0.2">
      <c r="A2" s="87"/>
      <c r="B2" s="87"/>
    </row>
    <row r="3" spans="1:2" ht="17.25" x14ac:dyDescent="0.2">
      <c r="A3" s="87"/>
      <c r="B3" s="87"/>
    </row>
    <row r="5" spans="1:2" x14ac:dyDescent="0.15">
      <c r="A5" s="86" t="s">
        <v>91</v>
      </c>
      <c r="B5" s="86" t="s">
        <v>92</v>
      </c>
    </row>
    <row r="8" spans="1:2" x14ac:dyDescent="0.15">
      <c r="A8" s="86" t="s">
        <v>93</v>
      </c>
      <c r="B8" s="86" t="s">
        <v>94</v>
      </c>
    </row>
    <row r="11" spans="1:2" x14ac:dyDescent="0.15">
      <c r="B11" s="86" t="s">
        <v>95</v>
      </c>
    </row>
    <row r="12" spans="1:2" x14ac:dyDescent="0.15">
      <c r="A12" s="86" t="s">
        <v>96</v>
      </c>
      <c r="B12" s="86" t="s">
        <v>97</v>
      </c>
    </row>
    <row r="13" spans="1:2" x14ac:dyDescent="0.15">
      <c r="B13" s="86" t="s">
        <v>98</v>
      </c>
    </row>
    <row r="16" spans="1:2" x14ac:dyDescent="0.15">
      <c r="A16" s="86" t="s">
        <v>99</v>
      </c>
    </row>
    <row r="18" spans="1:1" x14ac:dyDescent="0.15">
      <c r="A18" s="86" t="s">
        <v>100</v>
      </c>
    </row>
    <row r="20" spans="1:1" x14ac:dyDescent="0.15">
      <c r="A20" s="86" t="s">
        <v>101</v>
      </c>
    </row>
    <row r="23" spans="1:1" x14ac:dyDescent="0.15">
      <c r="A23" s="86" t="s">
        <v>102</v>
      </c>
    </row>
    <row r="25" spans="1:1" x14ac:dyDescent="0.15">
      <c r="A25" s="86" t="s">
        <v>103</v>
      </c>
    </row>
    <row r="237" spans="1:10" ht="21" x14ac:dyDescent="0.2">
      <c r="A237" s="88"/>
    </row>
    <row r="238" spans="1:10" x14ac:dyDescent="0.15">
      <c r="A238" s="93"/>
      <c r="B238" s="93"/>
      <c r="C238" s="93"/>
      <c r="D238" s="93"/>
      <c r="E238" s="93"/>
      <c r="F238" s="93"/>
      <c r="G238" s="93"/>
      <c r="H238" s="93"/>
      <c r="I238" s="93"/>
      <c r="J238" s="93"/>
    </row>
    <row r="266" spans="3:3" x14ac:dyDescent="0.15">
      <c r="C266" s="86">
        <f>SUM(D266:J266)</f>
        <v>0</v>
      </c>
    </row>
    <row r="270" spans="3:3" x14ac:dyDescent="0.15">
      <c r="C270" s="86">
        <f>SUM(D270:J270)</f>
        <v>0</v>
      </c>
    </row>
    <row r="274" spans="3:3" x14ac:dyDescent="0.15">
      <c r="C274" s="86">
        <f>SUM(D274:J274)</f>
        <v>0</v>
      </c>
    </row>
    <row r="278" spans="3:3" x14ac:dyDescent="0.15">
      <c r="C278" s="86">
        <f>SUM(D278:J278)</f>
        <v>0</v>
      </c>
    </row>
    <row r="282" spans="3:3" x14ac:dyDescent="0.15">
      <c r="C282" s="86">
        <f>SUM(D282:J282)</f>
        <v>0</v>
      </c>
    </row>
  </sheetData>
  <mergeCells count="2">
    <mergeCell ref="A1:B1"/>
    <mergeCell ref="A238:J238"/>
  </mergeCells>
  <phoneticPr fontId="3"/>
  <pageMargins left="0.78700000000000003" right="0.78700000000000003" top="0.98399999999999999" bottom="0.98399999999999999" header="0.51200000000000001" footer="0.51200000000000001"/>
  <pageSetup paperSize="9" scale="78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Ｈ27市町村合計特殊出生率  </vt:lpstr>
      <vt:lpstr>説明</vt:lpstr>
      <vt:lpstr>'Ｈ27市町村合計特殊出生率  '!Print_Area</vt:lpstr>
      <vt:lpstr>説明!Print_Area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2024-10-29T07:54:05Z</dcterms:created>
  <dcterms:modified xsi:type="dcterms:W3CDTF">2024-10-29T07:54:15Z</dcterms:modified>
</cp:coreProperties>
</file>