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10.165.148.12\500港湾振興室\010 港湾調査\01 年報・速報\R4\02_年報\01_統計システム出力データ\01_千葉港\"/>
    </mc:Choice>
  </mc:AlternateContent>
  <xr:revisionPtr revIDLastSave="0" documentId="13_ncr:1_{1C7B18DC-D9F8-4B79-AF75-99C9805781DC}" xr6:coauthVersionLast="47" xr6:coauthVersionMax="47" xr10:uidLastSave="{00000000-0000-0000-0000-000000000000}"/>
  <bookViews>
    <workbookView xWindow="160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C4" i="2"/>
  <c r="B3" i="2"/>
  <c r="C3" i="2" s="1"/>
  <c r="E51" i="1"/>
  <c r="F51" i="1" s="1"/>
  <c r="F50" i="1"/>
  <c r="F49" i="1"/>
  <c r="F48" i="1"/>
  <c r="F47" i="1"/>
  <c r="G51" i="1"/>
  <c r="E13" i="1"/>
  <c r="F13" i="1" s="1"/>
  <c r="F12" i="1"/>
  <c r="F11" i="1"/>
  <c r="F10" i="1"/>
  <c r="F9" i="1"/>
  <c r="G13" i="1"/>
  <c r="I47" i="1"/>
  <c r="I48" i="1"/>
  <c r="I49" i="1"/>
  <c r="I50" i="1"/>
  <c r="I46" i="1"/>
  <c r="H47" i="1"/>
  <c r="H48" i="1"/>
  <c r="H49" i="1"/>
  <c r="H50" i="1"/>
  <c r="H46" i="1"/>
  <c r="I9" i="1"/>
  <c r="I10" i="1"/>
  <c r="I11" i="1"/>
  <c r="I12" i="1"/>
  <c r="I8" i="1"/>
  <c r="H9" i="1"/>
  <c r="H10" i="1"/>
  <c r="H11" i="1"/>
  <c r="H12" i="1"/>
  <c r="H8" i="1"/>
  <c r="H51" i="1" l="1"/>
  <c r="I51" i="1"/>
  <c r="H13" i="1"/>
  <c r="I13" i="1"/>
</calcChain>
</file>

<file path=xl/sharedStrings.xml><?xml version="1.0" encoding="utf-8"?>
<sst xmlns="http://schemas.openxmlformats.org/spreadsheetml/2006/main" count="36" uniqueCount="26">
  <si>
    <t>構成比</t>
    <rPh sb="0" eb="3">
      <t>コウセイヒ</t>
    </rPh>
    <phoneticPr fontId="1"/>
  </si>
  <si>
    <t>増減率％</t>
    <rPh sb="0" eb="3">
      <t>ゾウゲンリツ</t>
    </rPh>
    <phoneticPr fontId="1"/>
  </si>
  <si>
    <t>増減数</t>
    <rPh sb="0" eb="2">
      <t>ゾウゲン</t>
    </rPh>
    <rPh sb="2" eb="3">
      <t>スウ</t>
    </rPh>
    <phoneticPr fontId="1"/>
  </si>
  <si>
    <t xml:space="preserve">      （単位：トン）</t>
    <rPh sb="7" eb="9">
      <t>タンイ</t>
    </rPh>
    <phoneticPr fontId="1"/>
  </si>
  <si>
    <t>区分</t>
    <rPh sb="0" eb="2">
      <t>クブン</t>
    </rPh>
    <phoneticPr fontId="1"/>
  </si>
  <si>
    <t>区分</t>
    <rPh sb="0" eb="2">
      <t>クブン</t>
    </rPh>
    <phoneticPr fontId="1"/>
  </si>
  <si>
    <t>出</t>
    <rPh sb="0" eb="1">
      <t>シュツ</t>
    </rPh>
    <phoneticPr fontId="1"/>
  </si>
  <si>
    <t>移</t>
    <rPh sb="0" eb="1">
      <t>イ</t>
    </rPh>
    <phoneticPr fontId="1"/>
  </si>
  <si>
    <t>移</t>
    <rPh sb="0" eb="1">
      <t>イ</t>
    </rPh>
    <phoneticPr fontId="1"/>
  </si>
  <si>
    <t>入</t>
    <rPh sb="0" eb="1">
      <t>ニュウ</t>
    </rPh>
    <phoneticPr fontId="1"/>
  </si>
  <si>
    <t>内貿コンテナ移出貨物主要品種別前年比較</t>
    <rPh sb="0" eb="1">
      <t>ナイ</t>
    </rPh>
    <rPh sb="1" eb="2">
      <t>ボウ</t>
    </rPh>
    <rPh sb="6" eb="7">
      <t>イ</t>
    </rPh>
    <rPh sb="7" eb="8">
      <t>ユシュツ</t>
    </rPh>
    <rPh sb="8" eb="10">
      <t>カモツ</t>
    </rPh>
    <rPh sb="10" eb="12">
      <t>シュヨウ</t>
    </rPh>
    <rPh sb="12" eb="15">
      <t>ヒンシュベツ</t>
    </rPh>
    <rPh sb="15" eb="17">
      <t>ゼンネン</t>
    </rPh>
    <rPh sb="17" eb="19">
      <t>ヒカク</t>
    </rPh>
    <phoneticPr fontId="1"/>
  </si>
  <si>
    <t>内貿コンテナ移入貨物主要品種別前年比較</t>
    <rPh sb="0" eb="1">
      <t>ナイ</t>
    </rPh>
    <rPh sb="1" eb="2">
      <t>ボウ</t>
    </rPh>
    <rPh sb="6" eb="7">
      <t>イ</t>
    </rPh>
    <rPh sb="7" eb="8">
      <t>ニュウ</t>
    </rPh>
    <rPh sb="8" eb="10">
      <t>カモツ</t>
    </rPh>
    <rPh sb="10" eb="12">
      <t>シュヨウ</t>
    </rPh>
    <rPh sb="12" eb="15">
      <t>ヒンシュベツ</t>
    </rPh>
    <rPh sb="15" eb="17">
      <t>ゼンネン</t>
    </rPh>
    <rPh sb="17" eb="19">
      <t>ヒカク</t>
    </rPh>
    <phoneticPr fontId="1"/>
  </si>
  <si>
    <t>その他の品種　</t>
    <rPh sb="0" eb="3">
      <t>ソノタ</t>
    </rPh>
    <rPh sb="4" eb="6">
      <t>ヒンシュ</t>
    </rPh>
    <phoneticPr fontId="1"/>
  </si>
  <si>
    <t>表示年</t>
    <rPh sb="0" eb="2">
      <t>ヒョウジ</t>
    </rPh>
    <rPh sb="2" eb="3">
      <t>ネン</t>
    </rPh>
    <phoneticPr fontId="1"/>
  </si>
  <si>
    <t>コンテナ移出　合計</t>
    <rPh sb="4" eb="6">
      <t>イシュツ</t>
    </rPh>
    <rPh sb="7" eb="9">
      <t>ゴウケイ</t>
    </rPh>
    <phoneticPr fontId="1"/>
  </si>
  <si>
    <t>コンテナ移入　合計</t>
    <rPh sb="4" eb="6">
      <t>イニュウ</t>
    </rPh>
    <rPh sb="7" eb="9">
      <t>ゴウケイ</t>
    </rPh>
    <phoneticPr fontId="1"/>
  </si>
  <si>
    <t>令和４年</t>
  </si>
  <si>
    <t>令和４年</t>
    <phoneticPr fontId="1"/>
  </si>
  <si>
    <t>令和３年</t>
  </si>
  <si>
    <t>合計</t>
  </si>
  <si>
    <t>再利用資材</t>
  </si>
  <si>
    <t>輸送用容器</t>
  </si>
  <si>
    <t>化学薬品</t>
  </si>
  <si>
    <t>水</t>
  </si>
  <si>
    <t>産業機械</t>
  </si>
  <si>
    <t>染料･塗料･合成樹脂
･その他化学工業品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</si>
</sst>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%"/>
    <numFmt numFmtId="177" formatCode="#,##0.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distributed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 applyAlignment="1">
      <alignment horizontal="distributed"/>
    </xf>
    <xf numFmtId="0" fontId="3" fillId="0" borderId="15" xfId="0" applyFont="1" applyBorder="1"/>
    <xf numFmtId="0" fontId="3" fillId="0" borderId="16" xfId="0" applyFont="1" applyBorder="1" applyAlignment="1">
      <alignment horizontal="distributed"/>
    </xf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/>
    <xf numFmtId="3" fontId="3" fillId="0" borderId="21" xfId="0" applyNumberFormat="1" applyFont="1" applyBorder="1"/>
    <xf numFmtId="3" fontId="3" fillId="0" borderId="11" xfId="0" applyNumberFormat="1" applyFont="1" applyBorder="1"/>
    <xf numFmtId="3" fontId="3" fillId="0" borderId="22" xfId="0" applyNumberFormat="1" applyFont="1" applyBorder="1"/>
    <xf numFmtId="3" fontId="3" fillId="0" borderId="23" xfId="0" applyNumberFormat="1" applyFont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6" xfId="0" applyFont="1" applyBorder="1"/>
    <xf numFmtId="3" fontId="3" fillId="0" borderId="10" xfId="0" applyNumberFormat="1" applyFont="1" applyBorder="1"/>
    <xf numFmtId="3" fontId="3" fillId="0" borderId="24" xfId="0" applyNumberFormat="1" applyFont="1" applyBorder="1"/>
    <xf numFmtId="3" fontId="3" fillId="0" borderId="25" xfId="0" applyNumberFormat="1" applyFont="1" applyBorder="1"/>
    <xf numFmtId="3" fontId="3" fillId="0" borderId="13" xfId="0" applyNumberFormat="1" applyFont="1" applyBorder="1"/>
    <xf numFmtId="3" fontId="3" fillId="0" borderId="26" xfId="0" applyNumberFormat="1" applyFont="1" applyBorder="1"/>
    <xf numFmtId="0" fontId="3" fillId="0" borderId="7" xfId="0" applyFont="1" applyBorder="1" applyAlignment="1">
      <alignment horizontal="center" vertical="center"/>
    </xf>
    <xf numFmtId="176" fontId="3" fillId="0" borderId="0" xfId="0" applyNumberFormat="1" applyFont="1"/>
    <xf numFmtId="177" fontId="3" fillId="0" borderId="0" xfId="0" applyNumberFormat="1" applyFont="1"/>
    <xf numFmtId="177" fontId="3" fillId="0" borderId="21" xfId="0" applyNumberFormat="1" applyFont="1" applyBorder="1"/>
    <xf numFmtId="177" fontId="3" fillId="0" borderId="24" xfId="0" applyNumberFormat="1" applyFont="1" applyBorder="1"/>
    <xf numFmtId="177" fontId="3" fillId="0" borderId="27" xfId="0" applyNumberFormat="1" applyFont="1" applyBorder="1"/>
    <xf numFmtId="0" fontId="3" fillId="0" borderId="9" xfId="0" applyFont="1" applyBorder="1"/>
    <xf numFmtId="3" fontId="3" fillId="0" borderId="28" xfId="0" applyNumberFormat="1" applyFont="1" applyBorder="1"/>
    <xf numFmtId="177" fontId="3" fillId="0" borderId="22" xfId="0" applyNumberFormat="1" applyFont="1" applyBorder="1"/>
    <xf numFmtId="0" fontId="0" fillId="0" borderId="21" xfId="0" applyBorder="1"/>
    <xf numFmtId="0" fontId="3" fillId="2" borderId="21" xfId="0" applyFont="1" applyFill="1" applyBorder="1"/>
    <xf numFmtId="0" fontId="0" fillId="0" borderId="0" xfId="0" applyAlignment="1">
      <alignment horizontal="center"/>
    </xf>
    <xf numFmtId="3" fontId="0" fillId="0" borderId="21" xfId="0" applyNumberFormat="1" applyBorder="1"/>
    <xf numFmtId="0" fontId="3" fillId="2" borderId="21" xfId="0" applyFont="1" applyFill="1" applyBorder="1" applyAlignment="1">
      <alignment horizontal="center"/>
    </xf>
    <xf numFmtId="0" fontId="3" fillId="0" borderId="9" xfId="0" applyFont="1" applyBorder="1" applyAlignment="1">
      <alignment horizontal="distributed" wrapText="1"/>
    </xf>
    <xf numFmtId="0" fontId="3" fillId="0" borderId="16" xfId="0" applyFont="1" applyBorder="1" applyAlignment="1">
      <alignment horizontal="distributed" wrapText="1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コンテナ移出貨物構成比</a:t>
            </a:r>
          </a:p>
        </c:rich>
      </c:tx>
      <c:layout>
        <c:manualLayout>
          <c:xMode val="edge"/>
          <c:yMode val="edge"/>
          <c:x val="0.23837209302325582"/>
          <c:y val="1.37566137566137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11428606859520274"/>
          <c:w val="0.79941860465116277"/>
          <c:h val="0.8730185795466876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2DB-4C29-891D-47769ACEC80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2DB-4C29-891D-47769ACEC80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DB-4C29-891D-47769ACEC80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2DB-4C29-891D-47769ACEC808}"/>
              </c:ext>
            </c:extLst>
          </c:dPt>
          <c:dLbls>
            <c:dLbl>
              <c:idx val="1"/>
              <c:layout>
                <c:manualLayout>
                  <c:x val="-3.1007751937984496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DB-4C29-891D-47769ACEC808}"/>
                </c:ext>
              </c:extLst>
            </c:dLbl>
            <c:dLbl>
              <c:idx val="2"/>
              <c:layout>
                <c:manualLayout>
                  <c:x val="-5.4263565891472888E-2"/>
                  <c:y val="-4.232804232804310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DB-4C29-891D-47769ACEC808}"/>
                </c:ext>
              </c:extLst>
            </c:dLbl>
            <c:dLbl>
              <c:idx val="3"/>
              <c:layout>
                <c:manualLayout>
                  <c:x val="-8.1395348837209308E-2"/>
                  <c:y val="-5.0793650793650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DB-4C29-891D-47769ACEC808}"/>
                </c:ext>
              </c:extLst>
            </c:dLbl>
            <c:dLbl>
              <c:idx val="4"/>
              <c:layout>
                <c:manualLayout>
                  <c:x val="2.1040102545321369E-2"/>
                  <c:y val="-4.23297087864017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74845876823536"/>
                      <c:h val="0.148952380952380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2DB-4C29-891D-47769ACEC808}"/>
                </c:ext>
              </c:extLst>
            </c:dLbl>
            <c:numFmt formatCode="0%" sourceLinked="0"/>
            <c:spPr>
              <a:gradFill rotWithShape="0">
                <a:gsLst>
                  <a:gs pos="0">
                    <a:srgbClr val="FFFFFF"/>
                  </a:gs>
                  <a:gs pos="100000">
                    <a:srgbClr val="FFFF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Sheet1!$C$9:$C$13</c:f>
              <c:strCache>
                <c:ptCount val="5"/>
                <c:pt idx="0">
                  <c:v>染料･塗料･合成樹脂
･その他化学工業品</c:v>
                </c:pt>
                <c:pt idx="1">
                  <c:v>再利用資材</c:v>
                </c:pt>
                <c:pt idx="2">
                  <c:v>輸送用容器</c:v>
                </c:pt>
                <c:pt idx="3">
                  <c:v>化学薬品</c:v>
                </c:pt>
                <c:pt idx="4">
                  <c:v>その他の品種　</c:v>
                </c:pt>
              </c:strCache>
            </c:strRef>
          </c:cat>
          <c:val>
            <c:numRef>
              <c:f>Sheet1!$F$9:$F$13</c:f>
              <c:numCache>
                <c:formatCode>#,##0.0</c:formatCode>
                <c:ptCount val="5"/>
                <c:pt idx="0">
                  <c:v>65.3</c:v>
                </c:pt>
                <c:pt idx="1">
                  <c:v>12.1</c:v>
                </c:pt>
                <c:pt idx="2">
                  <c:v>7.9</c:v>
                </c:pt>
                <c:pt idx="3">
                  <c:v>6.2</c:v>
                </c:pt>
                <c:pt idx="4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DB-4C29-891D-47769ACEC8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コンテナ移入貨物構成比</a:t>
            </a:r>
          </a:p>
        </c:rich>
      </c:tx>
      <c:layout>
        <c:manualLayout>
          <c:xMode val="edge"/>
          <c:yMode val="edge"/>
          <c:x val="0.23906736147777446"/>
          <c:y val="5.376344086021505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4915390561498"/>
          <c:y val="0.10322596904292002"/>
          <c:w val="0.79883495643186908"/>
          <c:h val="0.88387235993000246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8A3-416D-ACB2-F24040E2E1E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A3-416D-ACB2-F24040E2E1E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8A3-416D-ACB2-F24040E2E1E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8A3-416D-ACB2-F24040E2E1EE}"/>
              </c:ext>
            </c:extLst>
          </c:dPt>
          <c:dLbls>
            <c:dLbl>
              <c:idx val="2"/>
              <c:layout>
                <c:manualLayout>
                  <c:x val="-3.1011396736293582E-2"/>
                  <c:y val="2.15792543181416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A3-416D-ACB2-F24040E2E1EE}"/>
                </c:ext>
              </c:extLst>
            </c:dLbl>
            <c:dLbl>
              <c:idx val="4"/>
              <c:layout>
                <c:manualLayout>
                  <c:x val="-3.8872538891822198E-2"/>
                  <c:y val="-2.1505207010414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6264089437795"/>
                      <c:h val="0.151354838709677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8A3-416D-ACB2-F24040E2E1EE}"/>
                </c:ext>
              </c:extLst>
            </c:dLbl>
            <c:numFmt formatCode="0%" sourceLinked="0"/>
            <c:spPr>
              <a:gradFill rotWithShape="0">
                <a:gsLst>
                  <a:gs pos="0">
                    <a:srgbClr val="FFFFFF"/>
                  </a:gs>
                  <a:gs pos="100000">
                    <a:srgbClr val="FFFF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Sheet1!$C$47:$C$51</c:f>
              <c:strCache>
                <c:ptCount val="5"/>
                <c:pt idx="0">
                  <c:v>染料･塗料･合成樹脂
･その他化学工業品</c:v>
                </c:pt>
                <c:pt idx="1">
                  <c:v>化学薬品</c:v>
                </c:pt>
                <c:pt idx="2">
                  <c:v>水</c:v>
                </c:pt>
                <c:pt idx="3">
                  <c:v>産業機械</c:v>
                </c:pt>
                <c:pt idx="4">
                  <c:v>その他の品種　</c:v>
                </c:pt>
              </c:strCache>
            </c:strRef>
          </c:cat>
          <c:val>
            <c:numRef>
              <c:f>Sheet1!$F$47:$F$51</c:f>
              <c:numCache>
                <c:formatCode>#,##0.0</c:formatCode>
                <c:ptCount val="5"/>
                <c:pt idx="0">
                  <c:v>48.7</c:v>
                </c:pt>
                <c:pt idx="1">
                  <c:v>18.5</c:v>
                </c:pt>
                <c:pt idx="2">
                  <c:v>6.6</c:v>
                </c:pt>
                <c:pt idx="3">
                  <c:v>5</c:v>
                </c:pt>
                <c:pt idx="4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A3-416D-ACB2-F24040E2E1E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57150</xdr:rowOff>
    </xdr:from>
    <xdr:to>
      <xdr:col>4</xdr:col>
      <xdr:colOff>752475</xdr:colOff>
      <xdr:row>30</xdr:row>
      <xdr:rowOff>142875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762000</xdr:colOff>
      <xdr:row>13</xdr:row>
      <xdr:rowOff>95250</xdr:rowOff>
    </xdr:from>
    <xdr:to>
      <xdr:col>8</xdr:col>
      <xdr:colOff>790575</xdr:colOff>
      <xdr:row>30</xdr:row>
      <xdr:rowOff>133350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771525</xdr:colOff>
      <xdr:row>21</xdr:row>
      <xdr:rowOff>64876</xdr:rowOff>
    </xdr:from>
    <xdr:ext cx="838800" cy="175048"/>
    <xdr:sp macro="" textlink="Sheet2!$B$1">
      <xdr:nvSpPr>
        <xdr:cNvPr id="4" name="正方形/長方形 3">
          <a:extLst>
            <a:ext uri="{FF2B5EF4-FFF2-40B4-BE49-F238E27FC236}">
              <a16:creationId xmlns:a16="http://schemas.microsoft.com/office/drawing/2014/main" id="{643138B8-D2A8-49F4-BB3E-6C48A581A727}"/>
            </a:ext>
          </a:extLst>
        </xdr:cNvPr>
        <xdr:cNvSpPr/>
      </xdr:nvSpPr>
      <xdr:spPr bwMode="auto">
        <a:xfrm>
          <a:off x="1238250" y="3951076"/>
          <a:ext cx="838800" cy="17504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algn="ctr"/>
          <a:fld id="{E29B7147-46C9-4AA7-B191-A06F886B7D91}" type="TxLink">
            <a:rPr kumimoji="1" lang="ja-JP" altLang="en-US" sz="105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令和４年</a:t>
          </a:fld>
          <a:endParaRPr kumimoji="1" lang="ja-JP" altLang="en-US" sz="1050" b="1"/>
        </a:p>
      </xdr:txBody>
    </xdr:sp>
    <xdr:clientData/>
  </xdr:oneCellAnchor>
  <xdr:twoCellAnchor>
    <xdr:from>
      <xdr:col>2</xdr:col>
      <xdr:colOff>571500</xdr:colOff>
      <xdr:row>22</xdr:row>
      <xdr:rowOff>104775</xdr:rowOff>
    </xdr:from>
    <xdr:to>
      <xdr:col>2</xdr:col>
      <xdr:colOff>1866900</xdr:colOff>
      <xdr:row>24</xdr:row>
      <xdr:rowOff>0</xdr:rowOff>
    </xdr:to>
    <xdr:sp macro="" textlink="Sheet2!$C$3">
      <xdr:nvSpPr>
        <xdr:cNvPr id="5" name="正方形/長方形 4">
          <a:extLst>
            <a:ext uri="{FF2B5EF4-FFF2-40B4-BE49-F238E27FC236}">
              <a16:creationId xmlns:a16="http://schemas.microsoft.com/office/drawing/2014/main" id="{7D02CF97-204C-4D76-8283-0DB848593DE4}"/>
            </a:ext>
          </a:extLst>
        </xdr:cNvPr>
        <xdr:cNvSpPr/>
      </xdr:nvSpPr>
      <xdr:spPr bwMode="auto">
        <a:xfrm>
          <a:off x="1038225" y="4162425"/>
          <a:ext cx="1295400" cy="2381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fld id="{B9ECDA1B-D2CB-49DC-8F8B-35A868921925}" type="TxLink">
            <a:rPr kumimoji="1" lang="en-US" altLang="en-US" sz="105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119,316トン</a:t>
          </a:fld>
          <a:endParaRPr kumimoji="1" lang="ja-JP" altLang="en-US" sz="1050" b="1"/>
        </a:p>
      </xdr:txBody>
    </xdr:sp>
    <xdr:clientData/>
  </xdr:twoCellAnchor>
  <xdr:oneCellAnchor>
    <xdr:from>
      <xdr:col>6</xdr:col>
      <xdr:colOff>447675</xdr:colOff>
      <xdr:row>21</xdr:row>
      <xdr:rowOff>64876</xdr:rowOff>
    </xdr:from>
    <xdr:ext cx="838800" cy="175048"/>
    <xdr:sp macro="" textlink="Sheet2!$B$1">
      <xdr:nvSpPr>
        <xdr:cNvPr id="6" name="正方形/長方形 5">
          <a:extLst>
            <a:ext uri="{FF2B5EF4-FFF2-40B4-BE49-F238E27FC236}">
              <a16:creationId xmlns:a16="http://schemas.microsoft.com/office/drawing/2014/main" id="{6B11B428-204C-4588-8C89-4524B9B43C39}"/>
            </a:ext>
          </a:extLst>
        </xdr:cNvPr>
        <xdr:cNvSpPr/>
      </xdr:nvSpPr>
      <xdr:spPr bwMode="auto">
        <a:xfrm>
          <a:off x="4591050" y="3951076"/>
          <a:ext cx="838800" cy="17504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algn="ctr"/>
          <a:fld id="{85BCAE37-FA67-437D-87A7-CDA60A41AD78}" type="TxLink">
            <a:rPr kumimoji="1" lang="ja-JP" altLang="en-US" sz="105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令和４年</a:t>
          </a:fld>
          <a:endParaRPr kumimoji="1" lang="ja-JP" altLang="en-US" sz="1050" b="1"/>
        </a:p>
      </xdr:txBody>
    </xdr:sp>
    <xdr:clientData/>
  </xdr:oneCellAnchor>
  <xdr:twoCellAnchor>
    <xdr:from>
      <xdr:col>6</xdr:col>
      <xdr:colOff>200025</xdr:colOff>
      <xdr:row>22</xdr:row>
      <xdr:rowOff>123825</xdr:rowOff>
    </xdr:from>
    <xdr:to>
      <xdr:col>7</xdr:col>
      <xdr:colOff>685800</xdr:colOff>
      <xdr:row>24</xdr:row>
      <xdr:rowOff>19050</xdr:rowOff>
    </xdr:to>
    <xdr:sp macro="" textlink="Sheet2!$C$4">
      <xdr:nvSpPr>
        <xdr:cNvPr id="7" name="正方形/長方形 6">
          <a:extLst>
            <a:ext uri="{FF2B5EF4-FFF2-40B4-BE49-F238E27FC236}">
              <a16:creationId xmlns:a16="http://schemas.microsoft.com/office/drawing/2014/main" id="{D9369375-F58B-447B-8DCB-DF0F7768DE94}"/>
            </a:ext>
          </a:extLst>
        </xdr:cNvPr>
        <xdr:cNvSpPr/>
      </xdr:nvSpPr>
      <xdr:spPr bwMode="auto">
        <a:xfrm>
          <a:off x="4343400" y="4181475"/>
          <a:ext cx="1295400" cy="2381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fld id="{1D496860-1529-4B77-95C5-C75F493DD93E}" type="TxLink">
            <a:rPr kumimoji="1" lang="en-US" altLang="en-US" sz="105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238,320トン</a:t>
          </a:fld>
          <a:endParaRPr kumimoji="1" lang="ja-JP" altLang="en-US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5:K51"/>
  <sheetViews>
    <sheetView tabSelected="1" topLeftCell="A6" zoomScale="130" zoomScaleNormal="130" workbookViewId="0">
      <selection activeCell="L16" sqref="L16"/>
    </sheetView>
  </sheetViews>
  <sheetFormatPr defaultColWidth="9" defaultRowHeight="13.5" x14ac:dyDescent="0.15"/>
  <cols>
    <col min="1" max="1" width="4.5" style="1" customWidth="1"/>
    <col min="2" max="2" width="1.625" style="1" customWidth="1"/>
    <col min="3" max="3" width="25.375" style="1" customWidth="1"/>
    <col min="4" max="4" width="1.625" style="1" customWidth="1"/>
    <col min="5" max="9" width="10.625" style="1" customWidth="1"/>
    <col min="10" max="10" width="9" style="1"/>
    <col min="11" max="11" width="10.125" style="1" bestFit="1" customWidth="1"/>
    <col min="12" max="16384" width="9" style="1"/>
  </cols>
  <sheetData>
    <row r="5" spans="1:9" ht="14.25" x14ac:dyDescent="0.15">
      <c r="C5" s="51" t="s">
        <v>10</v>
      </c>
      <c r="D5" s="51"/>
      <c r="E5" s="51"/>
      <c r="F5" s="51"/>
      <c r="G5" s="51"/>
    </row>
    <row r="6" spans="1:9" ht="14.25" thickBot="1" x14ac:dyDescent="0.2">
      <c r="H6" s="27" t="s">
        <v>3</v>
      </c>
      <c r="I6" s="26"/>
    </row>
    <row r="7" spans="1:9" ht="16.5" customHeight="1" x14ac:dyDescent="0.15">
      <c r="A7" s="2"/>
      <c r="B7" s="3"/>
      <c r="C7" s="28" t="s">
        <v>5</v>
      </c>
      <c r="D7" s="4"/>
      <c r="E7" s="5" t="s">
        <v>16</v>
      </c>
      <c r="F7" s="6" t="s">
        <v>0</v>
      </c>
      <c r="G7" s="6" t="s">
        <v>18</v>
      </c>
      <c r="H7" s="6" t="s">
        <v>1</v>
      </c>
      <c r="I7" s="7" t="s">
        <v>2</v>
      </c>
    </row>
    <row r="8" spans="1:9" ht="16.5" customHeight="1" x14ac:dyDescent="0.15">
      <c r="A8" s="8"/>
      <c r="B8" s="9"/>
      <c r="C8" s="10" t="s">
        <v>19</v>
      </c>
      <c r="D8" s="11"/>
      <c r="E8" s="30">
        <v>119316</v>
      </c>
      <c r="F8" s="39">
        <v>100</v>
      </c>
      <c r="G8" s="31">
        <v>140277</v>
      </c>
      <c r="H8" s="39">
        <f t="shared" ref="H8:H13" si="0">(E8-G8)/G8*100</f>
        <v>-14.942577899441819</v>
      </c>
      <c r="I8" s="32">
        <f t="shared" ref="I8:I13" si="1">E8-G8</f>
        <v>-20961</v>
      </c>
    </row>
    <row r="9" spans="1:9" ht="27" x14ac:dyDescent="0.15">
      <c r="A9" s="8" t="s">
        <v>7</v>
      </c>
      <c r="B9" s="9"/>
      <c r="C9" s="49" t="s">
        <v>25</v>
      </c>
      <c r="D9" s="41"/>
      <c r="E9" s="22">
        <v>77915</v>
      </c>
      <c r="F9" s="39">
        <f>ROUND(E9/E8*100,1)</f>
        <v>65.3</v>
      </c>
      <c r="G9" s="31">
        <v>81709</v>
      </c>
      <c r="H9" s="39">
        <f t="shared" si="0"/>
        <v>-4.6433073468039012</v>
      </c>
      <c r="I9" s="32">
        <f t="shared" si="1"/>
        <v>-3794</v>
      </c>
    </row>
    <row r="10" spans="1:9" ht="16.5" customHeight="1" x14ac:dyDescent="0.15">
      <c r="A10" s="35"/>
      <c r="B10" s="16"/>
      <c r="C10" s="17" t="s">
        <v>20</v>
      </c>
      <c r="D10" s="29"/>
      <c r="E10" s="22">
        <v>14437</v>
      </c>
      <c r="F10" s="39">
        <f>ROUND(E10/E8*100,1)</f>
        <v>12.1</v>
      </c>
      <c r="G10" s="22">
        <v>13609</v>
      </c>
      <c r="H10" s="39">
        <f t="shared" si="0"/>
        <v>6.0842089793518994</v>
      </c>
      <c r="I10" s="32">
        <f t="shared" si="1"/>
        <v>828</v>
      </c>
    </row>
    <row r="11" spans="1:9" ht="16.5" customHeight="1" x14ac:dyDescent="0.15">
      <c r="A11" s="8" t="s">
        <v>6</v>
      </c>
      <c r="B11" s="13"/>
      <c r="C11" s="15" t="s">
        <v>21</v>
      </c>
      <c r="D11" s="14"/>
      <c r="E11" s="33">
        <v>9387</v>
      </c>
      <c r="F11" s="39">
        <f>ROUND(E11/E8*100,1)</f>
        <v>7.9</v>
      </c>
      <c r="G11" s="34">
        <v>9210</v>
      </c>
      <c r="H11" s="39">
        <f t="shared" si="0"/>
        <v>1.9218241042345277</v>
      </c>
      <c r="I11" s="32">
        <f t="shared" si="1"/>
        <v>177</v>
      </c>
    </row>
    <row r="12" spans="1:9" ht="16.5" customHeight="1" x14ac:dyDescent="0.15">
      <c r="A12" s="8"/>
      <c r="B12" s="16"/>
      <c r="C12" s="17" t="s">
        <v>22</v>
      </c>
      <c r="D12" s="12"/>
      <c r="E12" s="23">
        <v>7451</v>
      </c>
      <c r="F12" s="39">
        <f>ROUND(E12/E8*100,1)</f>
        <v>6.2</v>
      </c>
      <c r="G12" s="22">
        <v>11193</v>
      </c>
      <c r="H12" s="39">
        <f t="shared" si="0"/>
        <v>-33.431609041365142</v>
      </c>
      <c r="I12" s="32">
        <f t="shared" si="1"/>
        <v>-3742</v>
      </c>
    </row>
    <row r="13" spans="1:9" ht="16.5" customHeight="1" thickBot="1" x14ac:dyDescent="0.2">
      <c r="A13" s="18"/>
      <c r="B13" s="19"/>
      <c r="C13" s="20" t="s">
        <v>12</v>
      </c>
      <c r="D13" s="21"/>
      <c r="E13" s="24">
        <f>E8-(E9+E10+E11+E12)</f>
        <v>10126</v>
      </c>
      <c r="F13" s="43">
        <f>ROUND(E13/E8*100,1)</f>
        <v>8.5</v>
      </c>
      <c r="G13" s="24">
        <f>G8-(G9+G10+G11+G12)</f>
        <v>24556</v>
      </c>
      <c r="H13" s="40">
        <f t="shared" si="0"/>
        <v>-58.763642287017426</v>
      </c>
      <c r="I13" s="42">
        <f t="shared" si="1"/>
        <v>-14430</v>
      </c>
    </row>
    <row r="36" spans="1:11" x14ac:dyDescent="0.15">
      <c r="G36" s="36"/>
      <c r="K36" s="37"/>
    </row>
    <row r="43" spans="1:11" ht="14.25" x14ac:dyDescent="0.15">
      <c r="C43" s="51" t="s">
        <v>11</v>
      </c>
      <c r="D43" s="51"/>
      <c r="E43" s="51"/>
      <c r="F43" s="51"/>
      <c r="G43" s="51"/>
    </row>
    <row r="44" spans="1:11" ht="14.25" thickBot="1" x14ac:dyDescent="0.2">
      <c r="H44" s="27" t="s">
        <v>3</v>
      </c>
      <c r="I44" s="26"/>
    </row>
    <row r="45" spans="1:11" ht="16.5" customHeight="1" x14ac:dyDescent="0.15">
      <c r="A45" s="2"/>
      <c r="B45" s="3"/>
      <c r="C45" s="28" t="s">
        <v>4</v>
      </c>
      <c r="D45" s="4"/>
      <c r="E45" s="5" t="s">
        <v>16</v>
      </c>
      <c r="F45" s="6" t="s">
        <v>0</v>
      </c>
      <c r="G45" s="6" t="s">
        <v>18</v>
      </c>
      <c r="H45" s="6" t="s">
        <v>1</v>
      </c>
      <c r="I45" s="7" t="s">
        <v>2</v>
      </c>
    </row>
    <row r="46" spans="1:11" ht="16.5" customHeight="1" x14ac:dyDescent="0.15">
      <c r="A46" s="8"/>
      <c r="B46" s="9"/>
      <c r="C46" s="10" t="s">
        <v>19</v>
      </c>
      <c r="D46" s="11"/>
      <c r="E46" s="23">
        <v>238320</v>
      </c>
      <c r="F46" s="38">
        <v>100</v>
      </c>
      <c r="G46" s="22">
        <v>205525</v>
      </c>
      <c r="H46" s="38">
        <f t="shared" ref="H46:H51" si="2">(E46-G46)/G46*100</f>
        <v>15.95669626566111</v>
      </c>
      <c r="I46" s="25">
        <f t="shared" ref="I46:I51" si="3">E46-G46</f>
        <v>32795</v>
      </c>
    </row>
    <row r="47" spans="1:11" ht="27" x14ac:dyDescent="0.15">
      <c r="A47" s="35" t="s">
        <v>8</v>
      </c>
      <c r="B47" s="16"/>
      <c r="C47" s="50" t="s">
        <v>25</v>
      </c>
      <c r="D47" s="29"/>
      <c r="E47" s="22">
        <v>115969</v>
      </c>
      <c r="F47" s="38">
        <f>ROUND(E47/E46*100,1)</f>
        <v>48.7</v>
      </c>
      <c r="G47" s="22">
        <v>127502</v>
      </c>
      <c r="H47" s="38">
        <f t="shared" si="2"/>
        <v>-9.0453483082618309</v>
      </c>
      <c r="I47" s="25">
        <f t="shared" si="3"/>
        <v>-11533</v>
      </c>
    </row>
    <row r="48" spans="1:11" ht="16.5" customHeight="1" x14ac:dyDescent="0.15">
      <c r="A48" s="8"/>
      <c r="B48" s="13"/>
      <c r="C48" s="15" t="s">
        <v>22</v>
      </c>
      <c r="D48" s="14"/>
      <c r="E48" s="33">
        <v>44089</v>
      </c>
      <c r="F48" s="38">
        <f>ROUND(E48/E46*100,1)</f>
        <v>18.5</v>
      </c>
      <c r="G48" s="34">
        <v>44976</v>
      </c>
      <c r="H48" s="38">
        <f t="shared" si="2"/>
        <v>-1.9721629313411597</v>
      </c>
      <c r="I48" s="25">
        <f t="shared" si="3"/>
        <v>-887</v>
      </c>
    </row>
    <row r="49" spans="1:9" ht="16.5" customHeight="1" x14ac:dyDescent="0.15">
      <c r="A49" s="8"/>
      <c r="B49" s="13"/>
      <c r="C49" s="15" t="s">
        <v>23</v>
      </c>
      <c r="D49" s="14"/>
      <c r="E49" s="33">
        <v>15810</v>
      </c>
      <c r="F49" s="38">
        <f>ROUND(E49/E46*100,1)</f>
        <v>6.6</v>
      </c>
      <c r="G49" s="34">
        <v>2691</v>
      </c>
      <c r="H49" s="38">
        <f t="shared" si="2"/>
        <v>487.51393534002227</v>
      </c>
      <c r="I49" s="25">
        <f t="shared" si="3"/>
        <v>13119</v>
      </c>
    </row>
    <row r="50" spans="1:9" ht="16.5" customHeight="1" x14ac:dyDescent="0.15">
      <c r="A50" s="8" t="s">
        <v>9</v>
      </c>
      <c r="B50" s="16"/>
      <c r="C50" s="17" t="s">
        <v>24</v>
      </c>
      <c r="D50" s="12"/>
      <c r="E50" s="23">
        <v>11926</v>
      </c>
      <c r="F50" s="38">
        <f>ROUND(E50/E46*100,1)</f>
        <v>5</v>
      </c>
      <c r="G50" s="22">
        <v>6113</v>
      </c>
      <c r="H50" s="38">
        <f t="shared" si="2"/>
        <v>95.092425977425151</v>
      </c>
      <c r="I50" s="25">
        <f t="shared" si="3"/>
        <v>5813</v>
      </c>
    </row>
    <row r="51" spans="1:9" ht="16.5" customHeight="1" thickBot="1" x14ac:dyDescent="0.2">
      <c r="A51" s="18"/>
      <c r="B51" s="19"/>
      <c r="C51" s="20" t="s">
        <v>12</v>
      </c>
      <c r="D51" s="21"/>
      <c r="E51" s="24">
        <f>E46-(E47+E48+E49+E50)</f>
        <v>50526</v>
      </c>
      <c r="F51" s="43">
        <f>ROUND(E51/E46*100,1)</f>
        <v>21.2</v>
      </c>
      <c r="G51" s="24">
        <f>G46-(G47+G48+G49+G50)</f>
        <v>24243</v>
      </c>
      <c r="H51" s="40">
        <f t="shared" si="2"/>
        <v>108.41480014849647</v>
      </c>
      <c r="I51" s="42">
        <f t="shared" si="3"/>
        <v>26283</v>
      </c>
    </row>
  </sheetData>
  <mergeCells count="2">
    <mergeCell ref="C5:G5"/>
    <mergeCell ref="C43:G4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F16" sqref="F16"/>
    </sheetView>
  </sheetViews>
  <sheetFormatPr defaultRowHeight="13.5" x14ac:dyDescent="0.15"/>
  <cols>
    <col min="1" max="1" width="8.875" customWidth="1"/>
    <col min="2" max="2" width="9.25" bestFit="1" customWidth="1"/>
    <col min="3" max="3" width="15" bestFit="1" customWidth="1"/>
  </cols>
  <sheetData>
    <row r="1" spans="1:3" x14ac:dyDescent="0.15">
      <c r="A1" s="44" t="s">
        <v>13</v>
      </c>
      <c r="B1" s="45" t="s">
        <v>17</v>
      </c>
      <c r="C1" s="46"/>
    </row>
    <row r="2" spans="1:3" x14ac:dyDescent="0.15">
      <c r="C2" s="46"/>
    </row>
    <row r="3" spans="1:3" x14ac:dyDescent="0.15">
      <c r="A3" s="44" t="s">
        <v>14</v>
      </c>
      <c r="B3" s="47">
        <f>Sheet1!E8</f>
        <v>119316</v>
      </c>
      <c r="C3" s="48" t="str">
        <f>TEXT(B3,"###,###") &amp; "トン"</f>
        <v>119,316トン</v>
      </c>
    </row>
    <row r="4" spans="1:3" x14ac:dyDescent="0.15">
      <c r="A4" s="44" t="s">
        <v>15</v>
      </c>
      <c r="B4" s="47">
        <f>Sheet1!E46</f>
        <v>238320</v>
      </c>
      <c r="C4" s="48" t="str">
        <f>TEXT(B4,"###,###") &amp; "トン"</f>
        <v>238,320トン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2023-08-15T01:38:51Z</cp:lastPrinted>
  <dcterms:created xsi:type="dcterms:W3CDTF">2000-08-31T00:04:09Z</dcterms:created>
  <dcterms:modified xsi:type="dcterms:W3CDTF">2023-08-23T07:25:32Z</dcterms:modified>
</cp:coreProperties>
</file>