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codeName="ThisWorkbook" defaultThemeVersion="124226"/>
  <xr:revisionPtr revIDLastSave="0" documentId="8_{2E6C4BF2-B4BC-4629-9DAF-C020283EBA11}" xr6:coauthVersionLast="47" xr6:coauthVersionMax="47" xr10:uidLastSave="{00000000-0000-0000-0000-000000000000}"/>
  <bookViews>
    <workbookView xWindow="-120" yWindow="-120" windowWidth="29040" windowHeight="15720" activeTab="1" xr2:uid="{00000000-000D-0000-FFFF-FFFF00000000}"/>
  </bookViews>
  <sheets>
    <sheet name="別紙１" sheetId="1" r:id="rId1"/>
    <sheet name="別紙２" sheetId="2" r:id="rId2"/>
    <sheet name="別紙１記入例" sheetId="6" r:id="rId3"/>
    <sheet name="別紙２記入例" sheetId="7" r:id="rId4"/>
    <sheet name="集計用" sheetId="10" r:id="rId5"/>
    <sheet name="Sheet3" sheetId="3" state="hidden" r:id="rId6"/>
    <sheet name="Sheet1" sheetId="8" state="hidden" r:id="rId7"/>
    <sheet name="Sheet2" sheetId="9" state="hidden" r:id="rId8"/>
  </sheets>
  <definedNames>
    <definedName name="_xlnm._FilterDatabase" localSheetId="1" hidden="1">別紙２!$C$6:$I$6</definedName>
    <definedName name="_xlnm.Print_Area" localSheetId="0">別紙１!$A$1:$R$65</definedName>
    <definedName name="_xlnm.Print_Area" localSheetId="2">別紙１記入例!$A$1:$T$67</definedName>
    <definedName name="_xlnm.Print_Area" localSheetId="1">別紙２!$A$1:$S$62</definedName>
    <definedName name="_xlnm.Print_Area" localSheetId="3">別紙２記入例!$A$1:$T$61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2" l="1"/>
  <c r="F10" i="10" l="1"/>
  <c r="G10" i="10"/>
  <c r="H10" i="10"/>
  <c r="I10" i="10"/>
  <c r="J10" i="10"/>
  <c r="K10" i="10"/>
  <c r="L10" i="10"/>
  <c r="M10" i="10"/>
  <c r="N10" i="10"/>
  <c r="O10" i="10"/>
  <c r="P10" i="10"/>
  <c r="Q10" i="10"/>
  <c r="R10" i="10"/>
  <c r="F11" i="10"/>
  <c r="G11" i="10"/>
  <c r="H11" i="10"/>
  <c r="I11" i="10"/>
  <c r="J11" i="10"/>
  <c r="K11" i="10"/>
  <c r="L11" i="10"/>
  <c r="M11" i="10"/>
  <c r="N11" i="10"/>
  <c r="O11" i="10"/>
  <c r="P11" i="10"/>
  <c r="Q11" i="10"/>
  <c r="R11" i="10"/>
  <c r="F12" i="10"/>
  <c r="G12" i="10"/>
  <c r="H12" i="10"/>
  <c r="I12" i="10"/>
  <c r="J12" i="10"/>
  <c r="K12" i="10"/>
  <c r="L12" i="10"/>
  <c r="M12" i="10"/>
  <c r="N12" i="10"/>
  <c r="O12" i="10"/>
  <c r="P12" i="10"/>
  <c r="Q12" i="10"/>
  <c r="R12" i="10"/>
  <c r="F13" i="10"/>
  <c r="G13" i="10"/>
  <c r="H13" i="10"/>
  <c r="I13" i="10"/>
  <c r="J13" i="10"/>
  <c r="K13" i="10"/>
  <c r="L13" i="10"/>
  <c r="M13" i="10"/>
  <c r="N13" i="10"/>
  <c r="O13" i="10"/>
  <c r="P13" i="10"/>
  <c r="Q13" i="10"/>
  <c r="R13" i="10"/>
  <c r="F14" i="10"/>
  <c r="G14" i="10"/>
  <c r="H14" i="10"/>
  <c r="I14" i="10"/>
  <c r="J14" i="10"/>
  <c r="K14" i="10"/>
  <c r="L14" i="10"/>
  <c r="M14" i="10"/>
  <c r="N14" i="10"/>
  <c r="O14" i="10"/>
  <c r="P14" i="10"/>
  <c r="Q14" i="10"/>
  <c r="R14" i="10"/>
  <c r="F15" i="10"/>
  <c r="G15" i="10"/>
  <c r="H15" i="10"/>
  <c r="I15" i="10"/>
  <c r="J15" i="10"/>
  <c r="K15" i="10"/>
  <c r="L15" i="10"/>
  <c r="M15" i="10"/>
  <c r="N15" i="10"/>
  <c r="O15" i="10"/>
  <c r="P15" i="10"/>
  <c r="Q15" i="10"/>
  <c r="R15" i="10"/>
  <c r="F16" i="10"/>
  <c r="G16" i="10"/>
  <c r="H16" i="10"/>
  <c r="I16" i="10"/>
  <c r="J16" i="10"/>
  <c r="K16" i="10"/>
  <c r="L16" i="10"/>
  <c r="M16" i="10"/>
  <c r="N16" i="10"/>
  <c r="O16" i="10"/>
  <c r="P16" i="10"/>
  <c r="Q16" i="10"/>
  <c r="R16" i="10"/>
  <c r="F17" i="10"/>
  <c r="G17" i="10"/>
  <c r="H17" i="10"/>
  <c r="I17" i="10"/>
  <c r="J17" i="10"/>
  <c r="K17" i="10"/>
  <c r="L17" i="10"/>
  <c r="M17" i="10"/>
  <c r="N17" i="10"/>
  <c r="O17" i="10"/>
  <c r="P17" i="10"/>
  <c r="Q17" i="10"/>
  <c r="R17" i="10"/>
  <c r="F18" i="10"/>
  <c r="G18" i="10"/>
  <c r="H18" i="10"/>
  <c r="I18" i="10"/>
  <c r="J18" i="10"/>
  <c r="K18" i="10"/>
  <c r="L18" i="10"/>
  <c r="M18" i="10"/>
  <c r="N18" i="10"/>
  <c r="O18" i="10"/>
  <c r="P18" i="10"/>
  <c r="Q18" i="10"/>
  <c r="R18" i="10"/>
  <c r="F19" i="10"/>
  <c r="G19" i="10"/>
  <c r="H19" i="10"/>
  <c r="I19" i="10"/>
  <c r="J19" i="10"/>
  <c r="K19" i="10"/>
  <c r="L19" i="10"/>
  <c r="M19" i="10"/>
  <c r="N19" i="10"/>
  <c r="O19" i="10"/>
  <c r="P19" i="10"/>
  <c r="Q19" i="10"/>
  <c r="R19" i="10"/>
  <c r="F20" i="10"/>
  <c r="G20" i="10"/>
  <c r="H20" i="10"/>
  <c r="I20" i="10"/>
  <c r="J20" i="10"/>
  <c r="K20" i="10"/>
  <c r="L20" i="10"/>
  <c r="M20" i="10"/>
  <c r="N20" i="10"/>
  <c r="O20" i="10"/>
  <c r="P20" i="10"/>
  <c r="Q20" i="10"/>
  <c r="R20" i="10"/>
  <c r="F21" i="10"/>
  <c r="G21" i="10"/>
  <c r="H21" i="10"/>
  <c r="I21" i="10"/>
  <c r="J21" i="10"/>
  <c r="K21" i="10"/>
  <c r="L21" i="10"/>
  <c r="M21" i="10"/>
  <c r="N21" i="10"/>
  <c r="O21" i="10"/>
  <c r="P21" i="10"/>
  <c r="Q21" i="10"/>
  <c r="R21" i="10"/>
  <c r="F22" i="10"/>
  <c r="G22" i="10"/>
  <c r="H22" i="10"/>
  <c r="I22" i="10"/>
  <c r="J22" i="10"/>
  <c r="K22" i="10"/>
  <c r="L22" i="10"/>
  <c r="M22" i="10"/>
  <c r="N22" i="10"/>
  <c r="O22" i="10"/>
  <c r="P22" i="10"/>
  <c r="Q22" i="10"/>
  <c r="R22" i="10"/>
  <c r="F23" i="10"/>
  <c r="G23" i="10"/>
  <c r="H23" i="10"/>
  <c r="I23" i="10"/>
  <c r="J23" i="10"/>
  <c r="K23" i="10"/>
  <c r="L23" i="10"/>
  <c r="M23" i="10"/>
  <c r="N23" i="10"/>
  <c r="O23" i="10"/>
  <c r="P23" i="10"/>
  <c r="Q23" i="10"/>
  <c r="R23" i="10"/>
  <c r="F24" i="10"/>
  <c r="G24" i="10"/>
  <c r="H24" i="10"/>
  <c r="I24" i="10"/>
  <c r="J24" i="10"/>
  <c r="K24" i="10"/>
  <c r="L24" i="10"/>
  <c r="M24" i="10"/>
  <c r="N24" i="10"/>
  <c r="O24" i="10"/>
  <c r="P24" i="10"/>
  <c r="Q24" i="10"/>
  <c r="R24" i="10"/>
  <c r="F25" i="10"/>
  <c r="G25" i="10"/>
  <c r="H25" i="10"/>
  <c r="I25" i="10"/>
  <c r="J25" i="10"/>
  <c r="K25" i="10"/>
  <c r="L25" i="10"/>
  <c r="M25" i="10"/>
  <c r="N25" i="10"/>
  <c r="O25" i="10"/>
  <c r="P25" i="10"/>
  <c r="Q25" i="10"/>
  <c r="R25" i="10"/>
  <c r="F26" i="10"/>
  <c r="G26" i="10"/>
  <c r="H26" i="10"/>
  <c r="I26" i="10"/>
  <c r="J26" i="10"/>
  <c r="K26" i="10"/>
  <c r="L26" i="10"/>
  <c r="M26" i="10"/>
  <c r="N26" i="10"/>
  <c r="O26" i="10"/>
  <c r="P26" i="10"/>
  <c r="Q26" i="10"/>
  <c r="R26" i="10"/>
  <c r="F27" i="10"/>
  <c r="G27" i="10"/>
  <c r="H27" i="10"/>
  <c r="I27" i="10"/>
  <c r="J27" i="10"/>
  <c r="K27" i="10"/>
  <c r="L27" i="10"/>
  <c r="M27" i="10"/>
  <c r="N27" i="10"/>
  <c r="O27" i="10"/>
  <c r="P27" i="10"/>
  <c r="Q27" i="10"/>
  <c r="R27" i="10"/>
  <c r="F28" i="10"/>
  <c r="G28" i="10"/>
  <c r="H28" i="10"/>
  <c r="I28" i="10"/>
  <c r="J28" i="10"/>
  <c r="K28" i="10"/>
  <c r="L28" i="10"/>
  <c r="M28" i="10"/>
  <c r="N28" i="10"/>
  <c r="O28" i="10"/>
  <c r="P28" i="10"/>
  <c r="Q28" i="10"/>
  <c r="R28" i="10"/>
  <c r="F9" i="10"/>
  <c r="G9" i="10"/>
  <c r="H9" i="10"/>
  <c r="I9" i="10"/>
  <c r="J9" i="10"/>
  <c r="K9" i="10"/>
  <c r="L9" i="10"/>
  <c r="M9" i="10"/>
  <c r="N9" i="10"/>
  <c r="O9" i="10"/>
  <c r="P9" i="10"/>
  <c r="Q9" i="10"/>
  <c r="R9" i="10"/>
  <c r="E10" i="10"/>
  <c r="E11" i="10"/>
  <c r="E12" i="10"/>
  <c r="E13" i="10"/>
  <c r="E14" i="10"/>
  <c r="E15" i="10"/>
  <c r="E16" i="10"/>
  <c r="E17" i="10"/>
  <c r="E18" i="10"/>
  <c r="E19" i="10"/>
  <c r="E20" i="10"/>
  <c r="E21" i="10"/>
  <c r="E22" i="10"/>
  <c r="E23" i="10"/>
  <c r="E24" i="10"/>
  <c r="E25" i="10"/>
  <c r="E26" i="10"/>
  <c r="E27" i="10"/>
  <c r="E28" i="10"/>
  <c r="E9" i="10"/>
  <c r="B10" i="10"/>
  <c r="C27" i="10" l="1"/>
  <c r="C28" i="10"/>
  <c r="C26" i="10"/>
  <c r="C23" i="10"/>
  <c r="C24" i="10"/>
  <c r="C25" i="10"/>
  <c r="C11" i="10"/>
  <c r="C12" i="10"/>
  <c r="C13" i="10"/>
  <c r="C14" i="10"/>
  <c r="C15" i="10"/>
  <c r="C16" i="10"/>
  <c r="C17" i="10"/>
  <c r="C18" i="10"/>
  <c r="C19" i="10"/>
  <c r="C20" i="10"/>
  <c r="C21" i="10"/>
  <c r="C22" i="10"/>
  <c r="C10" i="10"/>
  <c r="C9" i="10"/>
  <c r="B11" i="10"/>
  <c r="B12" i="10" s="1"/>
  <c r="B13" i="10" s="1"/>
  <c r="B14" i="10" s="1"/>
  <c r="B15" i="10" s="1"/>
  <c r="B16" i="10" s="1"/>
  <c r="B17" i="10" s="1"/>
  <c r="B18" i="10" s="1"/>
  <c r="B19" i="10" s="1"/>
  <c r="B20" i="10" s="1"/>
  <c r="B21" i="10" s="1"/>
  <c r="B22" i="10" s="1"/>
  <c r="B23" i="10" s="1"/>
  <c r="B24" i="10" s="1"/>
  <c r="B25" i="10" s="1"/>
  <c r="B26" i="10" s="1"/>
  <c r="B27" i="10" s="1"/>
  <c r="B28" i="10" s="1"/>
  <c r="Q1" i="7" l="1"/>
  <c r="AN5" i="10"/>
  <c r="AO5" i="10"/>
  <c r="AP5" i="10"/>
  <c r="AQ5" i="10"/>
  <c r="AR5" i="10"/>
  <c r="AS5" i="10"/>
  <c r="AT5" i="10"/>
  <c r="AU5" i="10"/>
  <c r="AV5" i="10"/>
  <c r="AW5" i="10"/>
  <c r="AX5" i="10"/>
  <c r="AY5" i="10"/>
  <c r="AZ5" i="10"/>
  <c r="BA5" i="10"/>
  <c r="BB5" i="10"/>
  <c r="Y5" i="10"/>
  <c r="Z5" i="10"/>
  <c r="AA5" i="10"/>
  <c r="AB5" i="10"/>
  <c r="AC5" i="10"/>
  <c r="AD5" i="10"/>
  <c r="AE5" i="10"/>
  <c r="AF5" i="10"/>
  <c r="AG5" i="10"/>
  <c r="AH5" i="10"/>
  <c r="AI5" i="10"/>
  <c r="AJ5" i="10"/>
  <c r="AK5" i="10"/>
  <c r="AL5" i="10"/>
  <c r="AM5" i="10"/>
  <c r="BC5" i="10"/>
  <c r="BD5" i="10"/>
  <c r="BE5" i="10"/>
  <c r="BF5" i="10"/>
  <c r="BG5" i="10"/>
  <c r="BH5" i="10"/>
  <c r="BI5" i="10"/>
  <c r="BJ5" i="10"/>
  <c r="BK5" i="10"/>
  <c r="BL5" i="10"/>
  <c r="BM5" i="10"/>
  <c r="BN5" i="10"/>
  <c r="BO5" i="10"/>
  <c r="BP5" i="10"/>
  <c r="BQ5" i="10"/>
  <c r="O46" i="2"/>
  <c r="DB5" i="10" s="1"/>
  <c r="N46" i="2"/>
  <c r="DA5" i="10" s="1"/>
  <c r="M46" i="2"/>
  <c r="CZ5" i="10" s="1"/>
  <c r="L46" i="2"/>
  <c r="CY5" i="10"/>
  <c r="K46" i="2"/>
  <c r="CX5" i="10" s="1"/>
  <c r="J46" i="2"/>
  <c r="CW5" i="10" s="1"/>
  <c r="I46" i="2"/>
  <c r="CV5" i="10" s="1"/>
  <c r="H46" i="2"/>
  <c r="CU5" i="10"/>
  <c r="G46" i="2"/>
  <c r="CT5" i="10" s="1"/>
  <c r="F46" i="2"/>
  <c r="CS5" i="10" s="1"/>
  <c r="E46" i="2"/>
  <c r="CR5" i="10" s="1"/>
  <c r="D46" i="2"/>
  <c r="CQ5" i="10"/>
  <c r="C46" i="2"/>
  <c r="CP5" i="10" s="1"/>
  <c r="B46" i="2"/>
  <c r="CO5" i="10" s="1"/>
  <c r="B5" i="10"/>
  <c r="A5" i="10"/>
  <c r="EN5" i="10"/>
  <c r="EH5" i="10"/>
  <c r="EI5" i="10"/>
  <c r="EJ5" i="10"/>
  <c r="EK5" i="10"/>
  <c r="EL5" i="10"/>
  <c r="EM5" i="10"/>
  <c r="EB5" i="10"/>
  <c r="EC5" i="10"/>
  <c r="ED5" i="10"/>
  <c r="EE5" i="10"/>
  <c r="EF5" i="10"/>
  <c r="EG5" i="10"/>
  <c r="DV5" i="10"/>
  <c r="DW5" i="10"/>
  <c r="DX5" i="10"/>
  <c r="DY5" i="10"/>
  <c r="DZ5" i="10"/>
  <c r="EA5" i="10"/>
  <c r="DP5" i="10"/>
  <c r="DQ5" i="10"/>
  <c r="DR5" i="10"/>
  <c r="DS5" i="10"/>
  <c r="DT5" i="10"/>
  <c r="DU5" i="10"/>
  <c r="DJ5" i="10"/>
  <c r="DK5" i="10"/>
  <c r="DL5" i="10"/>
  <c r="DM5" i="10"/>
  <c r="DN5" i="10"/>
  <c r="DO5" i="10"/>
  <c r="DD5" i="10"/>
  <c r="DE5" i="10"/>
  <c r="DF5" i="10"/>
  <c r="DG5" i="10"/>
  <c r="DH5" i="10"/>
  <c r="DI5" i="10"/>
  <c r="DC5" i="10"/>
  <c r="CN5" i="10"/>
  <c r="CM5" i="10"/>
  <c r="CL5" i="10"/>
  <c r="CK5" i="10"/>
  <c r="CJ5" i="10"/>
  <c r="CI5" i="10"/>
  <c r="CF5" i="10"/>
  <c r="CG5" i="10"/>
  <c r="CH5" i="10"/>
  <c r="CE5" i="10"/>
  <c r="CC5" i="10"/>
  <c r="CD5" i="10"/>
  <c r="CB5" i="10"/>
  <c r="BZ5" i="10"/>
  <c r="CA5" i="10"/>
  <c r="BY5" i="10"/>
  <c r="BX5" i="10"/>
  <c r="BV5" i="10"/>
  <c r="BW5" i="10"/>
  <c r="BU5" i="10"/>
  <c r="BT5" i="10"/>
  <c r="BR5" i="10"/>
  <c r="BS5" i="10"/>
  <c r="X5" i="10"/>
  <c r="W5" i="10"/>
  <c r="V5" i="10"/>
  <c r="U5" i="10"/>
  <c r="T5" i="10"/>
  <c r="R5" i="10"/>
  <c r="S5" i="10"/>
  <c r="Q5" i="10"/>
  <c r="P5" i="10"/>
  <c r="O5" i="10"/>
  <c r="N5" i="10"/>
  <c r="M5" i="10"/>
  <c r="L5" i="10"/>
  <c r="K5" i="10"/>
  <c r="J5" i="10"/>
  <c r="I5" i="10"/>
  <c r="G5" i="10"/>
  <c r="H5" i="10"/>
  <c r="E5" i="10"/>
  <c r="F5" i="10"/>
  <c r="C5" i="10"/>
  <c r="D5" i="10"/>
  <c r="M20" i="7"/>
  <c r="M19" i="7"/>
  <c r="M18" i="7"/>
  <c r="M17" i="7"/>
  <c r="M16" i="7"/>
  <c r="M15" i="7"/>
  <c r="M14" i="7"/>
  <c r="M13" i="7"/>
  <c r="M12" i="7"/>
  <c r="M11" i="7"/>
  <c r="CA5" i="3"/>
  <c r="BZ5" i="3"/>
  <c r="BY5" i="3"/>
  <c r="BX5" i="3"/>
  <c r="BW5" i="3"/>
  <c r="BV5" i="3"/>
  <c r="BQ5" i="3"/>
  <c r="BE5" i="3"/>
  <c r="BU5" i="3"/>
  <c r="BP5" i="3"/>
  <c r="BK5" i="3"/>
  <c r="AZ5" i="3"/>
  <c r="BF5" i="3"/>
  <c r="C5" i="3"/>
  <c r="B4" i="9"/>
  <c r="B5" i="9"/>
  <c r="B6" i="9"/>
  <c r="B7" i="9"/>
  <c r="B8" i="9"/>
  <c r="B9" i="9"/>
  <c r="B10" i="9"/>
  <c r="B11" i="9"/>
  <c r="B12" i="9"/>
  <c r="B13" i="9"/>
  <c r="B14" i="9"/>
  <c r="B15" i="9"/>
  <c r="B16" i="9"/>
  <c r="B17" i="9"/>
  <c r="B18" i="9"/>
  <c r="B19" i="9"/>
  <c r="B20" i="9"/>
  <c r="B21" i="9"/>
  <c r="B22" i="9"/>
  <c r="B3" i="9"/>
  <c r="E3" i="9"/>
  <c r="F4" i="9"/>
  <c r="C4" i="9" s="1"/>
  <c r="G4" i="9"/>
  <c r="H4" i="9"/>
  <c r="I4" i="9"/>
  <c r="J4" i="9"/>
  <c r="K4" i="9"/>
  <c r="L4" i="9"/>
  <c r="M4" i="9"/>
  <c r="N4" i="9"/>
  <c r="O4" i="9"/>
  <c r="P4" i="9"/>
  <c r="Q4" i="9"/>
  <c r="R4" i="9"/>
  <c r="S4" i="9"/>
  <c r="U4" i="9"/>
  <c r="V4" i="9"/>
  <c r="W4" i="9"/>
  <c r="F5" i="9"/>
  <c r="C5" i="9" s="1"/>
  <c r="A5" i="9" s="1"/>
  <c r="G5" i="9"/>
  <c r="H5" i="9"/>
  <c r="I5" i="9"/>
  <c r="J5" i="9"/>
  <c r="K5" i="9"/>
  <c r="L5" i="9"/>
  <c r="M5" i="9"/>
  <c r="N5" i="9"/>
  <c r="O5" i="9"/>
  <c r="P5" i="9"/>
  <c r="Q5" i="9"/>
  <c r="R5" i="9"/>
  <c r="S5" i="9"/>
  <c r="U5" i="9"/>
  <c r="V5" i="9"/>
  <c r="W5" i="9"/>
  <c r="F6" i="9"/>
  <c r="C6" i="9" s="1"/>
  <c r="G6" i="9"/>
  <c r="H6" i="9"/>
  <c r="I6" i="9"/>
  <c r="J6" i="9"/>
  <c r="K6" i="9"/>
  <c r="L6" i="9"/>
  <c r="M6" i="9"/>
  <c r="N6" i="9"/>
  <c r="O6" i="9"/>
  <c r="P6" i="9"/>
  <c r="Q6" i="9"/>
  <c r="R6" i="9"/>
  <c r="S6" i="9"/>
  <c r="U6" i="9"/>
  <c r="V6" i="9"/>
  <c r="W6" i="9"/>
  <c r="F7" i="9"/>
  <c r="C7" i="9" s="1"/>
  <c r="G7" i="9"/>
  <c r="H7" i="9"/>
  <c r="I7" i="9"/>
  <c r="J7" i="9"/>
  <c r="K7" i="9"/>
  <c r="L7" i="9"/>
  <c r="M7" i="9"/>
  <c r="N7" i="9"/>
  <c r="O7" i="9"/>
  <c r="P7" i="9"/>
  <c r="Q7" i="9"/>
  <c r="R7" i="9"/>
  <c r="S7" i="9"/>
  <c r="U7" i="9"/>
  <c r="V7" i="9"/>
  <c r="W7" i="9"/>
  <c r="F8" i="9"/>
  <c r="C8" i="9" s="1"/>
  <c r="A8" i="9" s="1"/>
  <c r="G8" i="9"/>
  <c r="H8" i="9"/>
  <c r="I8" i="9"/>
  <c r="J8" i="9"/>
  <c r="K8" i="9"/>
  <c r="L8" i="9"/>
  <c r="M8" i="9"/>
  <c r="N8" i="9"/>
  <c r="O8" i="9"/>
  <c r="P8" i="9"/>
  <c r="Q8" i="9"/>
  <c r="R8" i="9"/>
  <c r="S8" i="9"/>
  <c r="U8" i="9"/>
  <c r="V8" i="9"/>
  <c r="W8" i="9"/>
  <c r="F9" i="9"/>
  <c r="C9" i="9" s="1"/>
  <c r="A9" i="9" s="1"/>
  <c r="G9" i="9"/>
  <c r="H9" i="9"/>
  <c r="I9" i="9"/>
  <c r="J9" i="9"/>
  <c r="K9" i="9"/>
  <c r="L9" i="9"/>
  <c r="M9" i="9"/>
  <c r="N9" i="9"/>
  <c r="O9" i="9"/>
  <c r="P9" i="9"/>
  <c r="Q9" i="9"/>
  <c r="R9" i="9"/>
  <c r="S9" i="9"/>
  <c r="U9" i="9"/>
  <c r="V9" i="9"/>
  <c r="W9" i="9"/>
  <c r="F10" i="9"/>
  <c r="C10" i="9" s="1"/>
  <c r="G10" i="9"/>
  <c r="H10" i="9"/>
  <c r="I10" i="9"/>
  <c r="J10" i="9"/>
  <c r="K10" i="9"/>
  <c r="L10" i="9"/>
  <c r="M10" i="9"/>
  <c r="N10" i="9"/>
  <c r="O10" i="9"/>
  <c r="P10" i="9"/>
  <c r="Q10" i="9"/>
  <c r="R10" i="9"/>
  <c r="S10" i="9"/>
  <c r="U10" i="9"/>
  <c r="V10" i="9"/>
  <c r="W10" i="9"/>
  <c r="F11" i="9"/>
  <c r="C11" i="9" s="1"/>
  <c r="G11" i="9"/>
  <c r="H11" i="9"/>
  <c r="I11" i="9"/>
  <c r="J11" i="9"/>
  <c r="K11" i="9"/>
  <c r="L11" i="9"/>
  <c r="M11" i="9"/>
  <c r="N11" i="9"/>
  <c r="O11" i="9"/>
  <c r="P11" i="9"/>
  <c r="Q11" i="9"/>
  <c r="R11" i="9"/>
  <c r="S11" i="9"/>
  <c r="U11" i="9"/>
  <c r="V11" i="9"/>
  <c r="W11" i="9"/>
  <c r="F12" i="9"/>
  <c r="C12" i="9" s="1"/>
  <c r="G12" i="9"/>
  <c r="H12" i="9"/>
  <c r="I12" i="9"/>
  <c r="J12" i="9"/>
  <c r="K12" i="9"/>
  <c r="L12" i="9"/>
  <c r="M12" i="9"/>
  <c r="N12" i="9"/>
  <c r="O12" i="9"/>
  <c r="P12" i="9"/>
  <c r="Q12" i="9"/>
  <c r="R12" i="9"/>
  <c r="S12" i="9"/>
  <c r="U12" i="9"/>
  <c r="V12" i="9"/>
  <c r="W12" i="9"/>
  <c r="F13" i="9"/>
  <c r="C13" i="9" s="1"/>
  <c r="A13" i="9" s="1"/>
  <c r="G13" i="9"/>
  <c r="H13" i="9"/>
  <c r="I13" i="9"/>
  <c r="J13" i="9"/>
  <c r="K13" i="9"/>
  <c r="L13" i="9"/>
  <c r="M13" i="9"/>
  <c r="N13" i="9"/>
  <c r="O13" i="9"/>
  <c r="P13" i="9"/>
  <c r="Q13" i="9"/>
  <c r="R13" i="9"/>
  <c r="S13" i="9"/>
  <c r="U13" i="9"/>
  <c r="V13" i="9"/>
  <c r="W13" i="9"/>
  <c r="F14" i="9"/>
  <c r="C14" i="9" s="1"/>
  <c r="G14" i="9"/>
  <c r="H14" i="9"/>
  <c r="I14" i="9"/>
  <c r="J14" i="9"/>
  <c r="K14" i="9"/>
  <c r="L14" i="9"/>
  <c r="M14" i="9"/>
  <c r="N14" i="9"/>
  <c r="O14" i="9"/>
  <c r="P14" i="9"/>
  <c r="Q14" i="9"/>
  <c r="R14" i="9"/>
  <c r="S14" i="9"/>
  <c r="U14" i="9"/>
  <c r="V14" i="9"/>
  <c r="W14" i="9"/>
  <c r="F15" i="9"/>
  <c r="C15" i="9" s="1"/>
  <c r="G15" i="9"/>
  <c r="H15" i="9"/>
  <c r="I15" i="9"/>
  <c r="J15" i="9"/>
  <c r="K15" i="9"/>
  <c r="L15" i="9"/>
  <c r="M15" i="9"/>
  <c r="N15" i="9"/>
  <c r="O15" i="9"/>
  <c r="P15" i="9"/>
  <c r="Q15" i="9"/>
  <c r="R15" i="9"/>
  <c r="S15" i="9"/>
  <c r="U15" i="9"/>
  <c r="V15" i="9"/>
  <c r="W15" i="9"/>
  <c r="F16" i="9"/>
  <c r="C16" i="9" s="1"/>
  <c r="G16" i="9"/>
  <c r="H16" i="9"/>
  <c r="I16" i="9"/>
  <c r="J16" i="9"/>
  <c r="K16" i="9"/>
  <c r="L16" i="9"/>
  <c r="M16" i="9"/>
  <c r="N16" i="9"/>
  <c r="O16" i="9"/>
  <c r="P16" i="9"/>
  <c r="Q16" i="9"/>
  <c r="R16" i="9"/>
  <c r="S16" i="9"/>
  <c r="U16" i="9"/>
  <c r="V16" i="9"/>
  <c r="W16" i="9"/>
  <c r="F17" i="9"/>
  <c r="C17" i="9" s="1"/>
  <c r="A17" i="9" s="1"/>
  <c r="G17" i="9"/>
  <c r="H17" i="9"/>
  <c r="I17" i="9"/>
  <c r="J17" i="9"/>
  <c r="K17" i="9"/>
  <c r="L17" i="9"/>
  <c r="M17" i="9"/>
  <c r="N17" i="9"/>
  <c r="O17" i="9"/>
  <c r="P17" i="9"/>
  <c r="Q17" i="9"/>
  <c r="R17" i="9"/>
  <c r="S17" i="9"/>
  <c r="U17" i="9"/>
  <c r="V17" i="9"/>
  <c r="W17" i="9"/>
  <c r="F18" i="9"/>
  <c r="C18" i="9" s="1"/>
  <c r="G18" i="9"/>
  <c r="H18" i="9"/>
  <c r="I18" i="9"/>
  <c r="J18" i="9"/>
  <c r="K18" i="9"/>
  <c r="L18" i="9"/>
  <c r="M18" i="9"/>
  <c r="N18" i="9"/>
  <c r="O18" i="9"/>
  <c r="P18" i="9"/>
  <c r="Q18" i="9"/>
  <c r="R18" i="9"/>
  <c r="S18" i="9"/>
  <c r="U18" i="9"/>
  <c r="V18" i="9"/>
  <c r="W18" i="9"/>
  <c r="F19" i="9"/>
  <c r="C19" i="9" s="1"/>
  <c r="G19" i="9"/>
  <c r="H19" i="9"/>
  <c r="I19" i="9"/>
  <c r="J19" i="9"/>
  <c r="K19" i="9"/>
  <c r="L19" i="9"/>
  <c r="M19" i="9"/>
  <c r="N19" i="9"/>
  <c r="O19" i="9"/>
  <c r="P19" i="9"/>
  <c r="Q19" i="9"/>
  <c r="R19" i="9"/>
  <c r="S19" i="9"/>
  <c r="U19" i="9"/>
  <c r="V19" i="9"/>
  <c r="W19" i="9"/>
  <c r="F20" i="9"/>
  <c r="C20" i="9" s="1"/>
  <c r="G20" i="9"/>
  <c r="H20" i="9"/>
  <c r="I20" i="9"/>
  <c r="J20" i="9"/>
  <c r="K20" i="9"/>
  <c r="L20" i="9"/>
  <c r="M20" i="9"/>
  <c r="N20" i="9"/>
  <c r="O20" i="9"/>
  <c r="P20" i="9"/>
  <c r="Q20" i="9"/>
  <c r="R20" i="9"/>
  <c r="S20" i="9"/>
  <c r="U20" i="9"/>
  <c r="V20" i="9"/>
  <c r="W20" i="9"/>
  <c r="F21" i="9"/>
  <c r="C21" i="9" s="1"/>
  <c r="A21" i="9" s="1"/>
  <c r="G21" i="9"/>
  <c r="H21" i="9"/>
  <c r="I21" i="9"/>
  <c r="J21" i="9"/>
  <c r="K21" i="9"/>
  <c r="L21" i="9"/>
  <c r="M21" i="9"/>
  <c r="N21" i="9"/>
  <c r="O21" i="9"/>
  <c r="P21" i="9"/>
  <c r="Q21" i="9"/>
  <c r="R21" i="9"/>
  <c r="S21" i="9"/>
  <c r="U21" i="9"/>
  <c r="V21" i="9"/>
  <c r="W21" i="9"/>
  <c r="F22" i="9"/>
  <c r="C22" i="9" s="1"/>
  <c r="G22" i="9"/>
  <c r="H22" i="9"/>
  <c r="I22" i="9"/>
  <c r="J22" i="9"/>
  <c r="K22" i="9"/>
  <c r="L22" i="9"/>
  <c r="M22" i="9"/>
  <c r="N22" i="9"/>
  <c r="O22" i="9"/>
  <c r="P22" i="9"/>
  <c r="Q22" i="9"/>
  <c r="R22" i="9"/>
  <c r="S22" i="9"/>
  <c r="U22" i="9"/>
  <c r="V22" i="9"/>
  <c r="W22" i="9"/>
  <c r="G3" i="9"/>
  <c r="H3" i="9"/>
  <c r="I3" i="9"/>
  <c r="J3" i="9"/>
  <c r="K3" i="9"/>
  <c r="L3" i="9"/>
  <c r="M3" i="9"/>
  <c r="N3" i="9"/>
  <c r="O3" i="9"/>
  <c r="P3" i="9"/>
  <c r="Q3" i="9"/>
  <c r="R3" i="9"/>
  <c r="S3" i="9"/>
  <c r="U3" i="9"/>
  <c r="V3" i="9"/>
  <c r="W3" i="9"/>
  <c r="F3" i="9"/>
  <c r="C3" i="9" s="1"/>
  <c r="E4" i="9"/>
  <c r="E5" i="9"/>
  <c r="E6" i="9"/>
  <c r="E7" i="9"/>
  <c r="E8" i="9"/>
  <c r="E9" i="9"/>
  <c r="E10" i="9"/>
  <c r="E11" i="9"/>
  <c r="E12" i="9"/>
  <c r="E13" i="9"/>
  <c r="E14" i="9"/>
  <c r="E15" i="9"/>
  <c r="E16" i="9"/>
  <c r="E17" i="9"/>
  <c r="E18" i="9"/>
  <c r="E19" i="9"/>
  <c r="E20" i="9"/>
  <c r="E21" i="9"/>
  <c r="E22" i="9"/>
  <c r="M12" i="2"/>
  <c r="O3" i="8"/>
  <c r="M13" i="2"/>
  <c r="O4" i="8" s="1"/>
  <c r="M14" i="2"/>
  <c r="O5" i="8"/>
  <c r="M15" i="2"/>
  <c r="O6" i="8" s="1"/>
  <c r="M16" i="2"/>
  <c r="O7" i="8"/>
  <c r="M17" i="2"/>
  <c r="O8" i="8" s="1"/>
  <c r="M18" i="2"/>
  <c r="O9" i="8"/>
  <c r="M19" i="2"/>
  <c r="O10" i="8" s="1"/>
  <c r="M20" i="2"/>
  <c r="O11" i="8"/>
  <c r="M11" i="2"/>
  <c r="O2" i="8" s="1"/>
  <c r="T4" i="9"/>
  <c r="T5" i="9"/>
  <c r="T6" i="9"/>
  <c r="T7" i="9"/>
  <c r="T8" i="9"/>
  <c r="T9" i="9"/>
  <c r="T10" i="9"/>
  <c r="T11" i="9"/>
  <c r="T12" i="9"/>
  <c r="T13" i="9"/>
  <c r="T14" i="9"/>
  <c r="T15" i="9"/>
  <c r="T16" i="9"/>
  <c r="T17" i="9"/>
  <c r="T18" i="9"/>
  <c r="T19" i="9"/>
  <c r="T20" i="9"/>
  <c r="T21" i="9"/>
  <c r="T22" i="9"/>
  <c r="T3" i="9"/>
  <c r="BA5" i="3"/>
  <c r="AD5" i="3"/>
  <c r="AC5" i="3"/>
  <c r="AB5" i="3"/>
  <c r="AA5" i="3"/>
  <c r="Z5" i="3"/>
  <c r="Y5" i="3"/>
  <c r="X5" i="3"/>
  <c r="W5" i="3"/>
  <c r="V5" i="3"/>
  <c r="U5" i="3"/>
  <c r="T5" i="3"/>
  <c r="M5" i="3"/>
  <c r="L5" i="3"/>
  <c r="K5" i="3"/>
  <c r="J5" i="3"/>
  <c r="I5" i="3"/>
  <c r="H5" i="3"/>
  <c r="D5" i="3"/>
  <c r="E5" i="3" s="1"/>
  <c r="F5" i="3"/>
  <c r="G5" i="3" s="1"/>
  <c r="CK5" i="3"/>
  <c r="CL5" i="3"/>
  <c r="CM5" i="3"/>
  <c r="CJ5" i="3"/>
  <c r="CE5" i="3"/>
  <c r="CF5" i="3"/>
  <c r="CG5" i="3"/>
  <c r="CD5" i="3"/>
  <c r="CI5" i="3"/>
  <c r="CH12" i="3"/>
  <c r="CH11" i="3"/>
  <c r="CH10" i="3"/>
  <c r="CH5" i="3" s="1"/>
  <c r="BB5" i="3"/>
  <c r="CC5" i="3"/>
  <c r="CB12" i="3"/>
  <c r="CB11" i="3"/>
  <c r="CB10" i="3"/>
  <c r="BR5" i="3"/>
  <c r="BM5" i="3"/>
  <c r="BS5" i="3"/>
  <c r="BN5" i="3"/>
  <c r="BL5" i="3"/>
  <c r="BI5" i="3"/>
  <c r="BH5" i="3"/>
  <c r="BC5" i="3"/>
  <c r="BG5" i="3"/>
  <c r="BD5" i="3"/>
  <c r="AX5" i="3"/>
  <c r="AW5" i="3"/>
  <c r="AV5" i="3"/>
  <c r="AU5" i="3"/>
  <c r="AT5" i="3"/>
  <c r="AS5" i="3"/>
  <c r="AR5" i="3"/>
  <c r="S3" i="8"/>
  <c r="T3" i="8"/>
  <c r="S4" i="8"/>
  <c r="T4" i="8"/>
  <c r="S5" i="8"/>
  <c r="T5" i="8"/>
  <c r="S6" i="8"/>
  <c r="T6" i="8"/>
  <c r="S7" i="8"/>
  <c r="T7" i="8"/>
  <c r="S8" i="8"/>
  <c r="T8" i="8"/>
  <c r="S9" i="8"/>
  <c r="T9" i="8"/>
  <c r="S10" i="8"/>
  <c r="T10" i="8"/>
  <c r="S11" i="8"/>
  <c r="T11" i="8"/>
  <c r="T2" i="8"/>
  <c r="G3" i="8"/>
  <c r="H3" i="8"/>
  <c r="I3" i="8"/>
  <c r="J3" i="8"/>
  <c r="K3" i="8"/>
  <c r="L3" i="8"/>
  <c r="M3" i="8"/>
  <c r="N3" i="8"/>
  <c r="P3" i="8"/>
  <c r="Q3" i="8"/>
  <c r="R3" i="8"/>
  <c r="G4" i="8"/>
  <c r="H4" i="8"/>
  <c r="I4" i="8"/>
  <c r="J4" i="8"/>
  <c r="K4" i="8"/>
  <c r="L4" i="8"/>
  <c r="M4" i="8"/>
  <c r="N4" i="8"/>
  <c r="P4" i="8"/>
  <c r="Q4" i="8"/>
  <c r="R4" i="8"/>
  <c r="G5" i="8"/>
  <c r="H5" i="8"/>
  <c r="I5" i="8"/>
  <c r="J5" i="8"/>
  <c r="K5" i="8"/>
  <c r="L5" i="8"/>
  <c r="M5" i="8"/>
  <c r="N5" i="8"/>
  <c r="P5" i="8"/>
  <c r="Q5" i="8"/>
  <c r="R5" i="8"/>
  <c r="G6" i="8"/>
  <c r="H6" i="8"/>
  <c r="I6" i="8"/>
  <c r="J6" i="8"/>
  <c r="K6" i="8"/>
  <c r="L6" i="8"/>
  <c r="M6" i="8"/>
  <c r="N6" i="8"/>
  <c r="P6" i="8"/>
  <c r="Q6" i="8"/>
  <c r="R6" i="8"/>
  <c r="G7" i="8"/>
  <c r="H7" i="8"/>
  <c r="I7" i="8"/>
  <c r="J7" i="8"/>
  <c r="K7" i="8"/>
  <c r="L7" i="8"/>
  <c r="M7" i="8"/>
  <c r="N7" i="8"/>
  <c r="P7" i="8"/>
  <c r="Q7" i="8"/>
  <c r="R7" i="8"/>
  <c r="G8" i="8"/>
  <c r="H8" i="8"/>
  <c r="I8" i="8"/>
  <c r="J8" i="8"/>
  <c r="K8" i="8"/>
  <c r="L8" i="8"/>
  <c r="M8" i="8"/>
  <c r="N8" i="8"/>
  <c r="P8" i="8"/>
  <c r="Q8" i="8"/>
  <c r="R8" i="8"/>
  <c r="G9" i="8"/>
  <c r="H9" i="8"/>
  <c r="I9" i="8"/>
  <c r="J9" i="8"/>
  <c r="K9" i="8"/>
  <c r="L9" i="8"/>
  <c r="M9" i="8"/>
  <c r="N9" i="8"/>
  <c r="P9" i="8"/>
  <c r="Q9" i="8"/>
  <c r="R9" i="8"/>
  <c r="G10" i="8"/>
  <c r="H10" i="8"/>
  <c r="I10" i="8"/>
  <c r="J10" i="8"/>
  <c r="K10" i="8"/>
  <c r="L10" i="8"/>
  <c r="M10" i="8"/>
  <c r="N10" i="8"/>
  <c r="P10" i="8"/>
  <c r="Q10" i="8"/>
  <c r="R10" i="8"/>
  <c r="G11" i="8"/>
  <c r="H11" i="8"/>
  <c r="I11" i="8"/>
  <c r="J11" i="8"/>
  <c r="K11" i="8"/>
  <c r="L11" i="8"/>
  <c r="M11" i="8"/>
  <c r="N11" i="8"/>
  <c r="P11" i="8"/>
  <c r="Q11" i="8"/>
  <c r="R11" i="8"/>
  <c r="H2" i="8"/>
  <c r="I2" i="8"/>
  <c r="J2" i="8"/>
  <c r="K2" i="8"/>
  <c r="L2" i="8"/>
  <c r="M2" i="8"/>
  <c r="N2" i="8"/>
  <c r="P2" i="8"/>
  <c r="Q2" i="8"/>
  <c r="R2" i="8"/>
  <c r="S2" i="8"/>
  <c r="G2" i="8"/>
  <c r="E3" i="8"/>
  <c r="F3" i="8"/>
  <c r="E4" i="8"/>
  <c r="F4" i="8"/>
  <c r="E5" i="8"/>
  <c r="F5" i="8"/>
  <c r="E6" i="8"/>
  <c r="F6" i="8"/>
  <c r="E7" i="8"/>
  <c r="F7" i="8"/>
  <c r="E8" i="8"/>
  <c r="F8" i="8"/>
  <c r="E9" i="8"/>
  <c r="F9" i="8"/>
  <c r="E10" i="8"/>
  <c r="F10" i="8"/>
  <c r="E11" i="8"/>
  <c r="F11" i="8"/>
  <c r="F2" i="8"/>
  <c r="E2" i="8"/>
  <c r="C3" i="8"/>
  <c r="C4" i="8"/>
  <c r="C5" i="8"/>
  <c r="C6" i="8"/>
  <c r="C7" i="8"/>
  <c r="C8" i="8"/>
  <c r="C9" i="8"/>
  <c r="C10" i="8"/>
  <c r="C11" i="8"/>
  <c r="C2" i="8"/>
  <c r="B3" i="8"/>
  <c r="B4" i="8"/>
  <c r="B5" i="8"/>
  <c r="B6" i="8"/>
  <c r="B7" i="8"/>
  <c r="B8" i="8"/>
  <c r="B9" i="8"/>
  <c r="B10" i="8"/>
  <c r="B11" i="8"/>
  <c r="B2" i="8"/>
  <c r="B5" i="3"/>
  <c r="AQ5" i="3"/>
  <c r="AP5" i="3"/>
  <c r="AO5" i="3"/>
  <c r="AN5" i="3"/>
  <c r="AM5" i="3"/>
  <c r="AL5" i="3"/>
  <c r="AK5" i="3"/>
  <c r="AJ5" i="3"/>
  <c r="AI5" i="3"/>
  <c r="AH5" i="3"/>
  <c r="AG5" i="3"/>
  <c r="AF5" i="3"/>
  <c r="AE5" i="3"/>
  <c r="S5" i="3"/>
  <c r="R5" i="3"/>
  <c r="Q5" i="3"/>
  <c r="P5" i="3"/>
  <c r="O5" i="3"/>
  <c r="N5" i="3"/>
  <c r="CB5" i="3"/>
  <c r="A12" i="9" l="1"/>
  <c r="A4" i="9"/>
  <c r="A8" i="8"/>
  <c r="A7" i="8"/>
  <c r="A20" i="9"/>
  <c r="A4" i="8"/>
  <c r="A16" i="9"/>
  <c r="A7" i="9"/>
  <c r="A15" i="9"/>
  <c r="A11" i="9"/>
  <c r="D10" i="10"/>
  <c r="D14" i="10"/>
  <c r="D18" i="10"/>
  <c r="D22" i="10"/>
  <c r="D26" i="10"/>
  <c r="D19" i="10"/>
  <c r="D27" i="10"/>
  <c r="D20" i="10"/>
  <c r="D17" i="10"/>
  <c r="D9" i="10"/>
  <c r="D11" i="10"/>
  <c r="D15" i="10"/>
  <c r="D23" i="10"/>
  <c r="D16" i="10"/>
  <c r="D24" i="10"/>
  <c r="D13" i="10"/>
  <c r="D21" i="10"/>
  <c r="D12" i="10"/>
  <c r="D28" i="10"/>
  <c r="D25" i="10"/>
  <c r="A14" i="9"/>
  <c r="A9" i="10"/>
  <c r="A11" i="10"/>
  <c r="A15" i="10"/>
  <c r="A19" i="10"/>
  <c r="A23" i="10"/>
  <c r="A27" i="10"/>
  <c r="A12" i="10"/>
  <c r="A16" i="10"/>
  <c r="A20" i="10"/>
  <c r="A24" i="10"/>
  <c r="A28" i="10"/>
  <c r="A10" i="10"/>
  <c r="A18" i="10"/>
  <c r="A26" i="10"/>
  <c r="A13" i="10"/>
  <c r="A17" i="10"/>
  <c r="A21" i="10"/>
  <c r="A25" i="10"/>
  <c r="A14" i="10"/>
  <c r="A22" i="10"/>
  <c r="A5" i="3"/>
  <c r="A19" i="9"/>
  <c r="A2" i="8"/>
  <c r="A22" i="9"/>
  <c r="A11" i="8"/>
  <c r="A3" i="8"/>
  <c r="A9" i="8"/>
  <c r="A5" i="8"/>
  <c r="A6" i="9"/>
  <c r="A3" i="9"/>
  <c r="A18" i="9"/>
  <c r="A10" i="9"/>
  <c r="A10" i="8"/>
  <c r="A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 authorId="0" shapeId="0" xr:uid="{00000000-0006-0000-0000-000001000000}">
      <text>
        <r>
          <rPr>
            <b/>
            <sz val="9"/>
            <color indexed="81"/>
            <rFont val="ＭＳ Ｐゴシック"/>
            <family val="3"/>
            <charset val="128"/>
          </rPr>
          <t xml:space="preserve">定時制は　定１
市立学校は　市１
他は　番号のみを入力してください。
</t>
        </r>
        <r>
          <rPr>
            <sz val="9"/>
            <color indexed="81"/>
            <rFont val="ＭＳ Ｐゴシック"/>
            <family val="3"/>
            <charset val="128"/>
          </rPr>
          <t xml:space="preserve">
</t>
        </r>
      </text>
    </comment>
    <comment ref="L5" authorId="0" shapeId="0" xr:uid="{00000000-0006-0000-0000-000002000000}">
      <text>
        <r>
          <rPr>
            <b/>
            <sz val="9"/>
            <color indexed="81"/>
            <rFont val="ＭＳ Ｐゴシック"/>
            <family val="3"/>
            <charset val="128"/>
          </rPr>
          <t>正式名称で入力してください。</t>
        </r>
        <r>
          <rPr>
            <sz val="9"/>
            <color indexed="81"/>
            <rFont val="ＭＳ Ｐゴシック"/>
            <family val="3"/>
            <charset val="128"/>
          </rPr>
          <t xml:space="preserve">
例）　千葉県立千葉高等学校</t>
        </r>
      </text>
    </comment>
    <comment ref="C16" authorId="0" shapeId="0" xr:uid="{00000000-0006-0000-0000-000003000000}">
      <text>
        <r>
          <rPr>
            <b/>
            <sz val="9"/>
            <color indexed="81"/>
            <rFont val="ＭＳ Ｐゴシック"/>
            <family val="3"/>
            <charset val="128"/>
          </rPr>
          <t>名字と名前の間を全角スペースで区切ってください。</t>
        </r>
        <r>
          <rPr>
            <sz val="9"/>
            <color indexed="81"/>
            <rFont val="ＭＳ Ｐゴシック"/>
            <family val="3"/>
            <charset val="128"/>
          </rPr>
          <t xml:space="preserve">
</t>
        </r>
      </text>
    </comment>
    <comment ref="D16" authorId="0" shapeId="0" xr:uid="{00000000-0006-0000-0000-000004000000}">
      <text>
        <r>
          <rPr>
            <b/>
            <sz val="9"/>
            <color indexed="81"/>
            <rFont val="ＭＳ Ｐゴシック"/>
            <family val="3"/>
            <charset val="128"/>
          </rPr>
          <t>令和５年度末現在の年齢を入力してください。</t>
        </r>
      </text>
    </comment>
    <comment ref="F16" authorId="0" shapeId="0" xr:uid="{00000000-0006-0000-0000-000005000000}">
      <text>
        <r>
          <rPr>
            <b/>
            <sz val="9"/>
            <color indexed="81"/>
            <rFont val="ＭＳ Ｐゴシック"/>
            <family val="3"/>
            <charset val="128"/>
          </rPr>
          <t>集計の都合でリストから入力してください。
リストにない競技は、直接入力してください。</t>
        </r>
        <r>
          <rPr>
            <sz val="9"/>
            <color indexed="81"/>
            <rFont val="ＭＳ Ｐゴシック"/>
            <family val="3"/>
            <charset val="128"/>
          </rPr>
          <t xml:space="preserve">
</t>
        </r>
      </text>
    </comment>
    <comment ref="G16" authorId="0" shapeId="0" xr:uid="{00000000-0006-0000-0000-000006000000}">
      <text>
        <r>
          <rPr>
            <b/>
            <sz val="9"/>
            <color indexed="81"/>
            <rFont val="ＭＳ Ｐゴシック"/>
            <family val="3"/>
            <charset val="128"/>
          </rPr>
          <t>再任用の方は、正規採用期間＋再任用期間を入力してください。
再任用1年目は，正規採用期間＋１年です。</t>
        </r>
        <r>
          <rPr>
            <sz val="9"/>
            <color indexed="81"/>
            <rFont val="ＭＳ Ｐゴシック"/>
            <family val="3"/>
            <charset val="128"/>
          </rPr>
          <t xml:space="preserve">
</t>
        </r>
      </text>
    </comment>
    <comment ref="H16" authorId="0" shapeId="0" xr:uid="{00000000-0006-0000-0000-000007000000}">
      <text>
        <r>
          <rPr>
            <b/>
            <sz val="9"/>
            <color indexed="81"/>
            <rFont val="ＭＳ Ｐゴシック"/>
            <family val="3"/>
            <charset val="128"/>
          </rPr>
          <t>異動1年目は「１」と入力してください。</t>
        </r>
        <r>
          <rPr>
            <sz val="9"/>
            <color indexed="81"/>
            <rFont val="ＭＳ Ｐゴシック"/>
            <family val="3"/>
            <charset val="128"/>
          </rPr>
          <t xml:space="preserve">
</t>
        </r>
      </text>
    </comment>
    <comment ref="L16" authorId="0" shapeId="0" xr:uid="{00000000-0006-0000-0000-000008000000}">
      <text>
        <r>
          <rPr>
            <b/>
            <sz val="9"/>
            <color indexed="81"/>
            <rFont val="ＭＳ Ｐゴシック"/>
            <family val="3"/>
            <charset val="128"/>
          </rPr>
          <t>略称で入力
千葉県立船橋芝山高等学校
→船橋芝山</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1" authorId="0" shapeId="0" xr:uid="{00000000-0006-0000-0100-000001000000}">
      <text>
        <r>
          <rPr>
            <b/>
            <sz val="9"/>
            <color indexed="81"/>
            <rFont val="MS P ゴシック"/>
            <family val="3"/>
            <charset val="128"/>
          </rPr>
          <t>設定科目の有無</t>
        </r>
      </text>
    </comment>
    <comment ref="S21" authorId="0" shapeId="0" xr:uid="{00000000-0006-0000-0100-000002000000}">
      <text>
        <r>
          <rPr>
            <b/>
            <sz val="9"/>
            <color indexed="81"/>
            <rFont val="MS P ゴシック"/>
            <family val="3"/>
            <charset val="128"/>
          </rPr>
          <t>カウント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 authorId="0" shapeId="0" xr:uid="{00000000-0006-0000-0200-000001000000}">
      <text>
        <r>
          <rPr>
            <b/>
            <sz val="9"/>
            <color indexed="81"/>
            <rFont val="ＭＳ Ｐゴシック"/>
            <family val="3"/>
            <charset val="128"/>
          </rPr>
          <t xml:space="preserve">定時制は　定１
市立学校は　市１
他は　番号のみを入力してください。
</t>
        </r>
        <r>
          <rPr>
            <sz val="9"/>
            <color indexed="81"/>
            <rFont val="ＭＳ Ｐゴシック"/>
            <family val="3"/>
            <charset val="128"/>
          </rPr>
          <t xml:space="preserve">
</t>
        </r>
      </text>
    </comment>
    <comment ref="L5" authorId="0" shapeId="0" xr:uid="{00000000-0006-0000-0200-000002000000}">
      <text>
        <r>
          <rPr>
            <b/>
            <sz val="9"/>
            <color indexed="81"/>
            <rFont val="ＭＳ Ｐゴシック"/>
            <family val="3"/>
            <charset val="128"/>
          </rPr>
          <t>正式名称で入力してください。</t>
        </r>
        <r>
          <rPr>
            <sz val="9"/>
            <color indexed="81"/>
            <rFont val="ＭＳ Ｐゴシック"/>
            <family val="3"/>
            <charset val="128"/>
          </rPr>
          <t xml:space="preserve">
例）　千葉県立千葉高等学校</t>
        </r>
      </text>
    </comment>
    <comment ref="C16" authorId="0" shapeId="0" xr:uid="{00000000-0006-0000-0200-000003000000}">
      <text>
        <r>
          <rPr>
            <b/>
            <sz val="9"/>
            <color indexed="81"/>
            <rFont val="ＭＳ Ｐゴシック"/>
            <family val="3"/>
            <charset val="128"/>
          </rPr>
          <t>名字と名前の間を全角スペースで区切ってください。</t>
        </r>
        <r>
          <rPr>
            <sz val="9"/>
            <color indexed="81"/>
            <rFont val="ＭＳ Ｐゴシック"/>
            <family val="3"/>
            <charset val="128"/>
          </rPr>
          <t xml:space="preserve">
</t>
        </r>
      </text>
    </comment>
    <comment ref="D16" authorId="0" shapeId="0" xr:uid="{00000000-0006-0000-0200-000004000000}">
      <text>
        <r>
          <rPr>
            <b/>
            <sz val="9"/>
            <color indexed="81"/>
            <rFont val="ＭＳ Ｐゴシック"/>
            <family val="3"/>
            <charset val="128"/>
          </rPr>
          <t xml:space="preserve">今年度変更しました。年度末現在の年齢を入力してください。
</t>
        </r>
        <r>
          <rPr>
            <sz val="9"/>
            <color indexed="81"/>
            <rFont val="ＭＳ Ｐゴシック"/>
            <family val="3"/>
            <charset val="128"/>
          </rPr>
          <t xml:space="preserve">
</t>
        </r>
      </text>
    </comment>
    <comment ref="F16" authorId="0" shapeId="0" xr:uid="{00000000-0006-0000-0200-000005000000}">
      <text>
        <r>
          <rPr>
            <b/>
            <sz val="9"/>
            <color indexed="81"/>
            <rFont val="ＭＳ Ｐゴシック"/>
            <family val="3"/>
            <charset val="128"/>
          </rPr>
          <t>集計の都合でリストから入力してください。
リストにない競技は、直接入力してください。</t>
        </r>
        <r>
          <rPr>
            <sz val="9"/>
            <color indexed="81"/>
            <rFont val="ＭＳ Ｐゴシック"/>
            <family val="3"/>
            <charset val="128"/>
          </rPr>
          <t xml:space="preserve">
</t>
        </r>
      </text>
    </comment>
    <comment ref="G16" authorId="0" shapeId="0" xr:uid="{00000000-0006-0000-0200-000006000000}">
      <text>
        <r>
          <rPr>
            <b/>
            <sz val="9"/>
            <color indexed="81"/>
            <rFont val="ＭＳ Ｐゴシック"/>
            <family val="3"/>
            <charset val="128"/>
          </rPr>
          <t>再任用の方は、正規採用期間＋再任用期間を入力してください。
再任用1年目は，正規採用期間＋１年です。</t>
        </r>
        <r>
          <rPr>
            <sz val="9"/>
            <color indexed="81"/>
            <rFont val="ＭＳ Ｐゴシック"/>
            <family val="3"/>
            <charset val="128"/>
          </rPr>
          <t xml:space="preserve">
</t>
        </r>
      </text>
    </comment>
    <comment ref="H16" authorId="0" shapeId="0" xr:uid="{00000000-0006-0000-0200-000007000000}">
      <text>
        <r>
          <rPr>
            <b/>
            <sz val="9"/>
            <color indexed="81"/>
            <rFont val="ＭＳ Ｐゴシック"/>
            <family val="3"/>
            <charset val="128"/>
          </rPr>
          <t>今年度変更しました。異動1年目は「１」と入力してください。</t>
        </r>
        <r>
          <rPr>
            <sz val="9"/>
            <color indexed="81"/>
            <rFont val="ＭＳ Ｐゴシック"/>
            <family val="3"/>
            <charset val="128"/>
          </rPr>
          <t xml:space="preserve">
</t>
        </r>
      </text>
    </comment>
    <comment ref="L16" authorId="0" shapeId="0" xr:uid="{00000000-0006-0000-0200-000008000000}">
      <text>
        <r>
          <rPr>
            <b/>
            <sz val="9"/>
            <color indexed="81"/>
            <rFont val="ＭＳ Ｐゴシック"/>
            <family val="3"/>
            <charset val="128"/>
          </rPr>
          <t>略称で入力
千葉県立船橋芝山高等学校
→船橋芝山</t>
        </r>
        <r>
          <rPr>
            <sz val="9"/>
            <color indexed="81"/>
            <rFont val="ＭＳ Ｐゴシック"/>
            <family val="3"/>
            <charset val="128"/>
          </rPr>
          <t xml:space="preserve">
</t>
        </r>
      </text>
    </comment>
  </commentList>
</comments>
</file>

<file path=xl/sharedStrings.xml><?xml version="1.0" encoding="utf-8"?>
<sst xmlns="http://schemas.openxmlformats.org/spreadsheetml/2006/main" count="1043" uniqueCount="525">
  <si>
    <t>別紙１</t>
    <rPh sb="0" eb="2">
      <t>ベッシ</t>
    </rPh>
    <phoneticPr fontId="4"/>
  </si>
  <si>
    <t>学校番号</t>
    <rPh sb="0" eb="2">
      <t>ガッコウ</t>
    </rPh>
    <rPh sb="2" eb="4">
      <t>バンゴウ</t>
    </rPh>
    <phoneticPr fontId="4"/>
  </si>
  <si>
    <t>学校名</t>
    <rPh sb="0" eb="2">
      <t>ガッコウ</t>
    </rPh>
    <rPh sb="2" eb="3">
      <t>メイ</t>
    </rPh>
    <phoneticPr fontId="4"/>
  </si>
  <si>
    <t>校長名</t>
    <rPh sb="0" eb="2">
      <t>コウチョウ</t>
    </rPh>
    <rPh sb="2" eb="3">
      <t>メイ</t>
    </rPh>
    <phoneticPr fontId="4"/>
  </si>
  <si>
    <t>記</t>
    <rPh sb="0" eb="1">
      <t>キ</t>
    </rPh>
    <phoneticPr fontId="4"/>
  </si>
  <si>
    <t>１　保健体育担当教員</t>
    <rPh sb="2" eb="4">
      <t>ホケン</t>
    </rPh>
    <rPh sb="4" eb="6">
      <t>タイイク</t>
    </rPh>
    <rPh sb="6" eb="8">
      <t>タントウ</t>
    </rPh>
    <rPh sb="8" eb="10">
      <t>キョウイン</t>
    </rPh>
    <phoneticPr fontId="4"/>
  </si>
  <si>
    <t>性別</t>
    <rPh sb="0" eb="2">
      <t>セイベツ</t>
    </rPh>
    <phoneticPr fontId="4"/>
  </si>
  <si>
    <t>通算</t>
    <rPh sb="0" eb="2">
      <t>ツウサン</t>
    </rPh>
    <phoneticPr fontId="4"/>
  </si>
  <si>
    <t>現在校</t>
    <rPh sb="0" eb="2">
      <t>ゲンザイ</t>
    </rPh>
    <rPh sb="2" eb="3">
      <t>コウ</t>
    </rPh>
    <phoneticPr fontId="4"/>
  </si>
  <si>
    <t>担当授業時数</t>
    <rPh sb="0" eb="2">
      <t>タントウ</t>
    </rPh>
    <rPh sb="2" eb="4">
      <t>ジュギョウ</t>
    </rPh>
    <rPh sb="4" eb="6">
      <t>ジスウ</t>
    </rPh>
    <phoneticPr fontId="4"/>
  </si>
  <si>
    <t>体育</t>
    <rPh sb="0" eb="2">
      <t>タイイク</t>
    </rPh>
    <phoneticPr fontId="4"/>
  </si>
  <si>
    <t>保健</t>
    <rPh sb="0" eb="2">
      <t>ホケン</t>
    </rPh>
    <phoneticPr fontId="4"/>
  </si>
  <si>
    <t>合計</t>
    <rPh sb="0" eb="2">
      <t>ゴウケイ</t>
    </rPh>
    <phoneticPr fontId="4"/>
  </si>
  <si>
    <t>他教科</t>
    <rPh sb="0" eb="1">
      <t>タ</t>
    </rPh>
    <rPh sb="1" eb="3">
      <t>キョウカ</t>
    </rPh>
    <phoneticPr fontId="4"/>
  </si>
  <si>
    <t>主任</t>
    <rPh sb="0" eb="2">
      <t>シュニン</t>
    </rPh>
    <phoneticPr fontId="4"/>
  </si>
  <si>
    <t>柔道</t>
    <rPh sb="0" eb="2">
      <t>ジュウドウ</t>
    </rPh>
    <phoneticPr fontId="4"/>
  </si>
  <si>
    <t>剣道</t>
    <rPh sb="0" eb="2">
      <t>ケンドウ</t>
    </rPh>
    <phoneticPr fontId="4"/>
  </si>
  <si>
    <t>２　外部指導者の活用状況</t>
    <rPh sb="2" eb="4">
      <t>ガイブ</t>
    </rPh>
    <rPh sb="4" eb="7">
      <t>シドウシャ</t>
    </rPh>
    <rPh sb="8" eb="10">
      <t>カツヨウ</t>
    </rPh>
    <rPh sb="10" eb="12">
      <t>ジョウキョウ</t>
    </rPh>
    <phoneticPr fontId="4"/>
  </si>
  <si>
    <t>運動部活動</t>
    <rPh sb="0" eb="2">
      <t>ウンドウ</t>
    </rPh>
    <rPh sb="2" eb="3">
      <t>ブ</t>
    </rPh>
    <rPh sb="3" eb="5">
      <t>カツドウ</t>
    </rPh>
    <phoneticPr fontId="4"/>
  </si>
  <si>
    <t>県スポーツエキスパート活用事業</t>
    <rPh sb="0" eb="1">
      <t>ケン</t>
    </rPh>
    <rPh sb="11" eb="13">
      <t>カツヨウ</t>
    </rPh>
    <rPh sb="13" eb="15">
      <t>ジギョウ</t>
    </rPh>
    <phoneticPr fontId="4"/>
  </si>
  <si>
    <t>人数</t>
    <rPh sb="0" eb="2">
      <t>ニンズウ</t>
    </rPh>
    <phoneticPr fontId="4"/>
  </si>
  <si>
    <t>部活動名</t>
    <rPh sb="0" eb="3">
      <t>ブカツドウ</t>
    </rPh>
    <rPh sb="3" eb="4">
      <t>メイ</t>
    </rPh>
    <phoneticPr fontId="4"/>
  </si>
  <si>
    <t>学校独自</t>
    <rPh sb="0" eb="2">
      <t>ガッコウ</t>
    </rPh>
    <rPh sb="2" eb="4">
      <t>ドクジ</t>
    </rPh>
    <phoneticPr fontId="4"/>
  </si>
  <si>
    <t>事　故　対　策　状　況</t>
    <rPh sb="0" eb="1">
      <t>コト</t>
    </rPh>
    <rPh sb="2" eb="3">
      <t>ユエ</t>
    </rPh>
    <rPh sb="4" eb="5">
      <t>ツイ</t>
    </rPh>
    <rPh sb="6" eb="7">
      <t>サク</t>
    </rPh>
    <rPh sb="8" eb="9">
      <t>ジョウ</t>
    </rPh>
    <rPh sb="10" eb="11">
      <t>キョウ</t>
    </rPh>
    <phoneticPr fontId="4"/>
  </si>
  <si>
    <t>競技種目</t>
    <rPh sb="0" eb="2">
      <t>キョウギ</t>
    </rPh>
    <rPh sb="2" eb="4">
      <t>シュモク</t>
    </rPh>
    <phoneticPr fontId="4"/>
  </si>
  <si>
    <t>得意とする</t>
    <rPh sb="0" eb="2">
      <t>トクイ</t>
    </rPh>
    <phoneticPr fontId="4"/>
  </si>
  <si>
    <t>（公印省略）</t>
    <rPh sb="1" eb="3">
      <t>コウイン</t>
    </rPh>
    <rPh sb="3" eb="5">
      <t>ショウリャク</t>
    </rPh>
    <phoneticPr fontId="4"/>
  </si>
  <si>
    <t>氏　　名</t>
    <rPh sb="0" eb="1">
      <t>シ</t>
    </rPh>
    <rPh sb="3" eb="4">
      <t>メイ</t>
    </rPh>
    <phoneticPr fontId="4"/>
  </si>
  <si>
    <t>転入者</t>
    <rPh sb="0" eb="3">
      <t>テンニュウシャ</t>
    </rPh>
    <phoneticPr fontId="4"/>
  </si>
  <si>
    <t>教科・部活動等名称</t>
    <rPh sb="0" eb="2">
      <t>キョウカ</t>
    </rPh>
    <rPh sb="3" eb="6">
      <t>ブカツドウ</t>
    </rPh>
    <rPh sb="6" eb="7">
      <t>トウ</t>
    </rPh>
    <rPh sb="7" eb="8">
      <t>メイ</t>
    </rPh>
    <rPh sb="8" eb="9">
      <t>ショウ</t>
    </rPh>
    <phoneticPr fontId="4"/>
  </si>
  <si>
    <t>別紙２</t>
    <rPh sb="0" eb="2">
      <t>ベッシ</t>
    </rPh>
    <phoneticPr fontId="4"/>
  </si>
  <si>
    <t>構成員人数</t>
    <rPh sb="0" eb="3">
      <t>コウセイイン</t>
    </rPh>
    <rPh sb="3" eb="5">
      <t>ニンズウ</t>
    </rPh>
    <phoneticPr fontId="4"/>
  </si>
  <si>
    <t>人</t>
    <rPh sb="0" eb="1">
      <t>ニン</t>
    </rPh>
    <phoneticPr fontId="4"/>
  </si>
  <si>
    <t>回</t>
    <rPh sb="0" eb="1">
      <t>カイ</t>
    </rPh>
    <phoneticPr fontId="4"/>
  </si>
  <si>
    <t>１年</t>
    <rPh sb="1" eb="2">
      <t>ネン</t>
    </rPh>
    <phoneticPr fontId="4"/>
  </si>
  <si>
    <t>２年</t>
    <rPh sb="1" eb="2">
      <t>ネン</t>
    </rPh>
    <phoneticPr fontId="4"/>
  </si>
  <si>
    <t>３年</t>
    <rPh sb="1" eb="2">
      <t>ネン</t>
    </rPh>
    <phoneticPr fontId="4"/>
  </si>
  <si>
    <t>保健体育</t>
    <rPh sb="0" eb="2">
      <t>ホケン</t>
    </rPh>
    <rPh sb="2" eb="4">
      <t>タイイク</t>
    </rPh>
    <phoneticPr fontId="4"/>
  </si>
  <si>
    <t>科</t>
    <rPh sb="0" eb="1">
      <t>カ</t>
    </rPh>
    <phoneticPr fontId="4"/>
  </si>
  <si>
    <t>新体力テスト</t>
    <rPh sb="0" eb="1">
      <t>シン</t>
    </rPh>
    <rPh sb="1" eb="3">
      <t>タイリョク</t>
    </rPh>
    <phoneticPr fontId="4"/>
  </si>
  <si>
    <t>球技大会</t>
    <rPh sb="0" eb="2">
      <t>キュウギ</t>
    </rPh>
    <rPh sb="2" eb="4">
      <t>タイカイ</t>
    </rPh>
    <phoneticPr fontId="4"/>
  </si>
  <si>
    <t>マラソン大会</t>
    <rPh sb="4" eb="6">
      <t>タイカイ</t>
    </rPh>
    <phoneticPr fontId="4"/>
  </si>
  <si>
    <t>運動会形式</t>
    <rPh sb="0" eb="3">
      <t>ウンドウカイ</t>
    </rPh>
    <rPh sb="3" eb="5">
      <t>ケイシキ</t>
    </rPh>
    <phoneticPr fontId="4"/>
  </si>
  <si>
    <t>陸上競技会形式</t>
    <rPh sb="0" eb="2">
      <t>リクジョウ</t>
    </rPh>
    <rPh sb="2" eb="5">
      <t>キョウギカイ</t>
    </rPh>
    <rPh sb="5" eb="7">
      <t>ケイシキ</t>
    </rPh>
    <phoneticPr fontId="4"/>
  </si>
  <si>
    <t>実施の</t>
    <rPh sb="0" eb="2">
      <t>ジッシ</t>
    </rPh>
    <phoneticPr fontId="4"/>
  </si>
  <si>
    <t>有無</t>
    <rPh sb="0" eb="2">
      <t>ウム</t>
    </rPh>
    <phoneticPr fontId="4"/>
  </si>
  <si>
    <t>実施時期</t>
    <rPh sb="0" eb="2">
      <t>ジッシ</t>
    </rPh>
    <rPh sb="2" eb="4">
      <t>ジキ</t>
    </rPh>
    <phoneticPr fontId="4"/>
  </si>
  <si>
    <t>月</t>
    <rPh sb="0" eb="1">
      <t>ツキ</t>
    </rPh>
    <phoneticPr fontId="4"/>
  </si>
  <si>
    <t>補足説明</t>
    <rPh sb="0" eb="2">
      <t>ホソク</t>
    </rPh>
    <rPh sb="2" eb="4">
      <t>セツメイ</t>
    </rPh>
    <phoneticPr fontId="4"/>
  </si>
  <si>
    <t>教　　科</t>
    <rPh sb="0" eb="1">
      <t>キョウ</t>
    </rPh>
    <rPh sb="3" eb="4">
      <t>カ</t>
    </rPh>
    <phoneticPr fontId="4"/>
  </si>
  <si>
    <t>保　　健</t>
    <rPh sb="0" eb="1">
      <t>タモツ</t>
    </rPh>
    <rPh sb="3" eb="4">
      <t>ケン</t>
    </rPh>
    <phoneticPr fontId="4"/>
  </si>
  <si>
    <t>体　　育</t>
    <rPh sb="0" eb="1">
      <t>カラダ</t>
    </rPh>
    <rPh sb="3" eb="4">
      <t>イク</t>
    </rPh>
    <phoneticPr fontId="4"/>
  </si>
  <si>
    <t>学科・コース</t>
    <rPh sb="0" eb="2">
      <t>ガッカ</t>
    </rPh>
    <phoneticPr fontId="4"/>
  </si>
  <si>
    <t>コース</t>
    <phoneticPr fontId="4"/>
  </si>
  <si>
    <r>
      <t xml:space="preserve">年齢
</t>
    </r>
    <r>
      <rPr>
        <sz val="8"/>
        <rFont val="ＭＳ Ｐゴシック"/>
        <family val="3"/>
        <charset val="128"/>
      </rPr>
      <t>※１</t>
    </r>
    <rPh sb="0" eb="1">
      <t>トシ</t>
    </rPh>
    <rPh sb="1" eb="2">
      <t>ヨワイ</t>
    </rPh>
    <phoneticPr fontId="4"/>
  </si>
  <si>
    <t>新規
採用
※３</t>
    <rPh sb="0" eb="2">
      <t>シンキ</t>
    </rPh>
    <rPh sb="3" eb="5">
      <t>サイヨウ</t>
    </rPh>
    <phoneticPr fontId="4"/>
  </si>
  <si>
    <t>勤務年数※２</t>
    <rPh sb="0" eb="2">
      <t>キンム</t>
    </rPh>
    <rPh sb="2" eb="4">
      <t>ネンスウ</t>
    </rPh>
    <phoneticPr fontId="4"/>
  </si>
  <si>
    <t>武道有段者※４</t>
    <rPh sb="0" eb="2">
      <t>ブドウ</t>
    </rPh>
    <rPh sb="2" eb="5">
      <t>ユウダンシャ</t>
    </rPh>
    <phoneticPr fontId="4"/>
  </si>
  <si>
    <t>チェック欄
※１</t>
    <rPh sb="4" eb="5">
      <t>ラン</t>
    </rPh>
    <phoneticPr fontId="4"/>
  </si>
  <si>
    <t>初</t>
    <rPh sb="0" eb="1">
      <t>ショ</t>
    </rPh>
    <phoneticPr fontId="4"/>
  </si>
  <si>
    <t>○</t>
    <phoneticPr fontId="4"/>
  </si>
  <si>
    <t>年間会議回数</t>
    <rPh sb="0" eb="2">
      <t>ネンカン</t>
    </rPh>
    <rPh sb="2" eb="4">
      <t>カイギ</t>
    </rPh>
    <rPh sb="4" eb="6">
      <t>カイスウ</t>
    </rPh>
    <phoneticPr fontId="4"/>
  </si>
  <si>
    <t>月</t>
    <rPh sb="0" eb="1">
      <t>ガツ</t>
    </rPh>
    <phoneticPr fontId="4"/>
  </si>
  <si>
    <r>
      <t>６　教科保健体育の履修単位数</t>
    </r>
    <r>
      <rPr>
        <sz val="10"/>
        <rFont val="ＭＳ Ｐゴシック"/>
        <family val="3"/>
        <charset val="128"/>
      </rPr>
      <t>（教育課程表にある単位数を記入してください）</t>
    </r>
    <rPh sb="2" eb="4">
      <t>キョウカ</t>
    </rPh>
    <rPh sb="4" eb="6">
      <t>ホケン</t>
    </rPh>
    <rPh sb="6" eb="8">
      <t>タイイク</t>
    </rPh>
    <rPh sb="9" eb="11">
      <t>リシュウ</t>
    </rPh>
    <rPh sb="11" eb="14">
      <t>タンイスウ</t>
    </rPh>
    <rPh sb="15" eb="17">
      <t>キョウイク</t>
    </rPh>
    <rPh sb="17" eb="19">
      <t>カテイ</t>
    </rPh>
    <rPh sb="19" eb="20">
      <t>ヒョウ</t>
    </rPh>
    <rPh sb="23" eb="26">
      <t>タンイスウ</t>
    </rPh>
    <rPh sb="27" eb="29">
      <t>キニュウ</t>
    </rPh>
    <phoneticPr fontId="4"/>
  </si>
  <si>
    <t>×</t>
    <phoneticPr fontId="4"/>
  </si>
  <si>
    <t>１学年</t>
    <rPh sb="1" eb="3">
      <t>ガクネン</t>
    </rPh>
    <phoneticPr fontId="4"/>
  </si>
  <si>
    <t>２学年</t>
    <rPh sb="1" eb="3">
      <t>ガクネン</t>
    </rPh>
    <phoneticPr fontId="4"/>
  </si>
  <si>
    <t>３学年</t>
    <rPh sb="1" eb="3">
      <t>ガクネン</t>
    </rPh>
    <phoneticPr fontId="4"/>
  </si>
  <si>
    <t>武道</t>
    <rPh sb="0" eb="2">
      <t>ブドウ</t>
    </rPh>
    <phoneticPr fontId="4"/>
  </si>
  <si>
    <t>他</t>
    <rPh sb="0" eb="1">
      <t>ホカ</t>
    </rPh>
    <phoneticPr fontId="4"/>
  </si>
  <si>
    <t>現代的な
リズムのダンス</t>
    <rPh sb="0" eb="3">
      <t>ゲンダイテキ</t>
    </rPh>
    <phoneticPr fontId="4"/>
  </si>
  <si>
    <t>ダンス</t>
    <phoneticPr fontId="4"/>
  </si>
  <si>
    <r>
      <t xml:space="preserve">講師
</t>
    </r>
    <r>
      <rPr>
        <sz val="8"/>
        <color indexed="8"/>
        <rFont val="ＭＳ Ｐゴシック"/>
        <family val="3"/>
        <charset val="128"/>
      </rPr>
      <t>※３</t>
    </r>
    <rPh sb="0" eb="2">
      <t>コウシ</t>
    </rPh>
    <phoneticPr fontId="4"/>
  </si>
  <si>
    <r>
      <t>前所属</t>
    </r>
    <r>
      <rPr>
        <sz val="8"/>
        <color indexed="8"/>
        <rFont val="ＭＳ Ｐゴシック"/>
        <family val="3"/>
        <charset val="128"/>
      </rPr>
      <t>※２</t>
    </r>
    <rPh sb="0" eb="1">
      <t>ゼン</t>
    </rPh>
    <rPh sb="1" eb="3">
      <t>ショゾク</t>
    </rPh>
    <phoneticPr fontId="4"/>
  </si>
  <si>
    <t>ダンス</t>
    <phoneticPr fontId="4"/>
  </si>
  <si>
    <t>□：男女必修</t>
  </si>
  <si>
    <t>■：男女選択</t>
  </si>
  <si>
    <t>1学年</t>
    <rPh sb="1" eb="3">
      <t>ガクネン</t>
    </rPh>
    <phoneticPr fontId="4"/>
  </si>
  <si>
    <t>2学年</t>
    <rPh sb="1" eb="3">
      <t>ガクネン</t>
    </rPh>
    <phoneticPr fontId="4"/>
  </si>
  <si>
    <t>3学年</t>
    <rPh sb="1" eb="3">
      <t>ガクネン</t>
    </rPh>
    <phoneticPr fontId="4"/>
  </si>
  <si>
    <t>4学年</t>
    <rPh sb="1" eb="3">
      <t>ガクネン</t>
    </rPh>
    <phoneticPr fontId="4"/>
  </si>
  <si>
    <r>
      <t>●：</t>
    </r>
    <r>
      <rPr>
        <sz val="9"/>
        <rFont val="ＭＳ Ｐゴシック"/>
        <family val="3"/>
        <charset val="128"/>
      </rPr>
      <t>男子のみ選択</t>
    </r>
    <phoneticPr fontId="4"/>
  </si>
  <si>
    <r>
      <t>▲：</t>
    </r>
    <r>
      <rPr>
        <sz val="9"/>
        <rFont val="ＭＳ Ｐゴシック"/>
        <family val="3"/>
        <charset val="128"/>
      </rPr>
      <t>女子のみ選択</t>
    </r>
    <phoneticPr fontId="4"/>
  </si>
  <si>
    <t>１：Ａ　２：Ｂ　３：Ｃ</t>
    <phoneticPr fontId="17"/>
  </si>
  <si>
    <t>1:有</t>
    <rPh sb="2" eb="3">
      <t>アリ</t>
    </rPh>
    <phoneticPr fontId="17"/>
  </si>
  <si>
    <t>A1B2C3</t>
    <phoneticPr fontId="17"/>
  </si>
  <si>
    <t>学校番号</t>
    <rPh sb="0" eb="2">
      <t>ガッコウ</t>
    </rPh>
    <rPh sb="2" eb="4">
      <t>バンゴウ</t>
    </rPh>
    <phoneticPr fontId="17"/>
  </si>
  <si>
    <t>学校名</t>
    <rPh sb="0" eb="2">
      <t>ガッコウ</t>
    </rPh>
    <rPh sb="2" eb="3">
      <t>メイ</t>
    </rPh>
    <phoneticPr fontId="17"/>
  </si>
  <si>
    <t>１　武道有段者</t>
    <rPh sb="2" eb="4">
      <t>ブドウ</t>
    </rPh>
    <rPh sb="4" eb="7">
      <t>ユウダンシャ</t>
    </rPh>
    <phoneticPr fontId="17"/>
  </si>
  <si>
    <t>２　外部指導者活用状況（エキスパ除く）</t>
    <rPh sb="2" eb="4">
      <t>ガイブ</t>
    </rPh>
    <rPh sb="4" eb="7">
      <t>シドウシャ</t>
    </rPh>
    <rPh sb="7" eb="9">
      <t>カツヨウ</t>
    </rPh>
    <rPh sb="9" eb="11">
      <t>ジョウキョウ</t>
    </rPh>
    <rPh sb="16" eb="17">
      <t>ノゾ</t>
    </rPh>
    <phoneticPr fontId="17"/>
  </si>
  <si>
    <t>３　事故対策状況</t>
    <rPh sb="2" eb="4">
      <t>ジコ</t>
    </rPh>
    <rPh sb="4" eb="6">
      <t>タイサク</t>
    </rPh>
    <rPh sb="6" eb="8">
      <t>ジョウキョウ</t>
    </rPh>
    <phoneticPr fontId="17"/>
  </si>
  <si>
    <t>４　学校体育経営取り組み</t>
    <rPh sb="2" eb="4">
      <t>ガッコウ</t>
    </rPh>
    <rPh sb="4" eb="6">
      <t>タイイク</t>
    </rPh>
    <rPh sb="6" eb="8">
      <t>ケイエイ</t>
    </rPh>
    <rPh sb="8" eb="9">
      <t>ト</t>
    </rPh>
    <rPh sb="10" eb="11">
      <t>ク</t>
    </rPh>
    <phoneticPr fontId="17"/>
  </si>
  <si>
    <t>７　体育関係学校行事</t>
    <rPh sb="2" eb="4">
      <t>タイイク</t>
    </rPh>
    <rPh sb="4" eb="6">
      <t>カンケイ</t>
    </rPh>
    <rPh sb="6" eb="8">
      <t>ガッコウ</t>
    </rPh>
    <rPh sb="8" eb="10">
      <t>ギョウジ</t>
    </rPh>
    <phoneticPr fontId="17"/>
  </si>
  <si>
    <t>水泳</t>
    <rPh sb="0" eb="2">
      <t>スイエイ</t>
    </rPh>
    <phoneticPr fontId="17"/>
  </si>
  <si>
    <t>柔道</t>
    <rPh sb="0" eb="2">
      <t>ジュウドウ</t>
    </rPh>
    <phoneticPr fontId="17"/>
  </si>
  <si>
    <t>剣道</t>
    <rPh sb="0" eb="2">
      <t>ケンドウ</t>
    </rPh>
    <phoneticPr fontId="17"/>
  </si>
  <si>
    <t>教科</t>
    <rPh sb="0" eb="2">
      <t>キョウカ</t>
    </rPh>
    <phoneticPr fontId="17"/>
  </si>
  <si>
    <t>運動部活動</t>
    <rPh sb="0" eb="2">
      <t>ウンドウ</t>
    </rPh>
    <rPh sb="2" eb="3">
      <t>ブ</t>
    </rPh>
    <rPh sb="3" eb="5">
      <t>カツドウ</t>
    </rPh>
    <phoneticPr fontId="17"/>
  </si>
  <si>
    <t>その他</t>
    <rPh sb="2" eb="3">
      <t>タ</t>
    </rPh>
    <phoneticPr fontId="17"/>
  </si>
  <si>
    <t>自己評価</t>
    <rPh sb="0" eb="2">
      <t>ジコ</t>
    </rPh>
    <rPh sb="2" eb="4">
      <t>ヒョウカ</t>
    </rPh>
    <phoneticPr fontId="17"/>
  </si>
  <si>
    <t>資料活用状況</t>
    <rPh sb="0" eb="2">
      <t>シリョウ</t>
    </rPh>
    <rPh sb="2" eb="4">
      <t>カツヨウ</t>
    </rPh>
    <rPh sb="4" eb="6">
      <t>ジョウキョウ</t>
    </rPh>
    <phoneticPr fontId="17"/>
  </si>
  <si>
    <t>委員会</t>
    <rPh sb="0" eb="3">
      <t>イインカイ</t>
    </rPh>
    <phoneticPr fontId="17"/>
  </si>
  <si>
    <t>他</t>
    <rPh sb="0" eb="1">
      <t>ホカ</t>
    </rPh>
    <phoneticPr fontId="17"/>
  </si>
  <si>
    <t>新体力</t>
    <rPh sb="0" eb="1">
      <t>シン</t>
    </rPh>
    <rPh sb="1" eb="3">
      <t>タイリョク</t>
    </rPh>
    <phoneticPr fontId="17"/>
  </si>
  <si>
    <t>球技</t>
    <rPh sb="0" eb="2">
      <t>キュウギ</t>
    </rPh>
    <phoneticPr fontId="17"/>
  </si>
  <si>
    <t>実施時間数</t>
    <rPh sb="0" eb="2">
      <t>ジッシ</t>
    </rPh>
    <rPh sb="2" eb="5">
      <t>ジカンスウ</t>
    </rPh>
    <phoneticPr fontId="17"/>
  </si>
  <si>
    <t>初・二段</t>
    <rPh sb="0" eb="1">
      <t>ショ</t>
    </rPh>
    <rPh sb="2" eb="3">
      <t>２</t>
    </rPh>
    <rPh sb="3" eb="4">
      <t>ダン</t>
    </rPh>
    <phoneticPr fontId="17"/>
  </si>
  <si>
    <t>三段以上</t>
    <rPh sb="0" eb="1">
      <t>３</t>
    </rPh>
    <rPh sb="1" eb="2">
      <t>ダン</t>
    </rPh>
    <rPh sb="2" eb="4">
      <t>イジョウ</t>
    </rPh>
    <phoneticPr fontId="17"/>
  </si>
  <si>
    <t>人数</t>
    <rPh sb="0" eb="2">
      <t>ニンズウ</t>
    </rPh>
    <phoneticPr fontId="17"/>
  </si>
  <si>
    <t>名称</t>
    <rPh sb="0" eb="2">
      <t>メイショウ</t>
    </rPh>
    <phoneticPr fontId="17"/>
  </si>
  <si>
    <t>環境整備</t>
    <rPh sb="0" eb="2">
      <t>カンキョウ</t>
    </rPh>
    <rPh sb="2" eb="4">
      <t>セイビ</t>
    </rPh>
    <phoneticPr fontId="17"/>
  </si>
  <si>
    <t>計画性</t>
    <rPh sb="0" eb="3">
      <t>ケイカクセイ</t>
    </rPh>
    <phoneticPr fontId="17"/>
  </si>
  <si>
    <t>目標設定</t>
    <rPh sb="0" eb="2">
      <t>モクヒョウ</t>
    </rPh>
    <rPh sb="2" eb="4">
      <t>セッテイ</t>
    </rPh>
    <phoneticPr fontId="17"/>
  </si>
  <si>
    <t>意欲喚起</t>
    <rPh sb="0" eb="2">
      <t>イヨク</t>
    </rPh>
    <rPh sb="2" eb="4">
      <t>カンキ</t>
    </rPh>
    <phoneticPr fontId="17"/>
  </si>
  <si>
    <t>個の指導</t>
    <rPh sb="0" eb="1">
      <t>コ</t>
    </rPh>
    <rPh sb="2" eb="4">
      <t>シドウ</t>
    </rPh>
    <phoneticPr fontId="17"/>
  </si>
  <si>
    <t>評価工夫</t>
    <rPh sb="0" eb="2">
      <t>ヒョウカ</t>
    </rPh>
    <rPh sb="2" eb="4">
      <t>クフウ</t>
    </rPh>
    <phoneticPr fontId="17"/>
  </si>
  <si>
    <t>魅力ある</t>
    <rPh sb="0" eb="2">
      <t>ミリョク</t>
    </rPh>
    <phoneticPr fontId="17"/>
  </si>
  <si>
    <t>授業規律</t>
    <rPh sb="0" eb="2">
      <t>ジュギョウ</t>
    </rPh>
    <rPh sb="2" eb="4">
      <t>キリツ</t>
    </rPh>
    <phoneticPr fontId="17"/>
  </si>
  <si>
    <t>体力向上</t>
    <rPh sb="0" eb="2">
      <t>タイリョク</t>
    </rPh>
    <rPh sb="2" eb="4">
      <t>コウジョウ</t>
    </rPh>
    <phoneticPr fontId="17"/>
  </si>
  <si>
    <t>観点別</t>
    <rPh sb="0" eb="2">
      <t>カンテン</t>
    </rPh>
    <rPh sb="2" eb="3">
      <t>ベツ</t>
    </rPh>
    <phoneticPr fontId="17"/>
  </si>
  <si>
    <t>学体要覧</t>
    <rPh sb="0" eb="1">
      <t>ガク</t>
    </rPh>
    <rPh sb="1" eb="2">
      <t>タイ</t>
    </rPh>
    <rPh sb="2" eb="4">
      <t>ヨウラン</t>
    </rPh>
    <phoneticPr fontId="17"/>
  </si>
  <si>
    <t>チェック</t>
    <phoneticPr fontId="17"/>
  </si>
  <si>
    <t>構成人数</t>
    <rPh sb="0" eb="2">
      <t>コウセイ</t>
    </rPh>
    <rPh sb="2" eb="4">
      <t>ニンズウ</t>
    </rPh>
    <phoneticPr fontId="17"/>
  </si>
  <si>
    <t>年間会議</t>
    <rPh sb="0" eb="2">
      <t>ネンカン</t>
    </rPh>
    <rPh sb="2" eb="4">
      <t>カイギ</t>
    </rPh>
    <phoneticPr fontId="17"/>
  </si>
  <si>
    <t>２年</t>
    <rPh sb="1" eb="2">
      <t>ネン</t>
    </rPh>
    <phoneticPr fontId="17"/>
  </si>
  <si>
    <t>３年</t>
    <rPh sb="1" eb="2">
      <t>ネン</t>
    </rPh>
    <phoneticPr fontId="17"/>
  </si>
  <si>
    <t>４年</t>
    <rPh sb="1" eb="2">
      <t>ネン</t>
    </rPh>
    <phoneticPr fontId="17"/>
  </si>
  <si>
    <t>創作</t>
    <rPh sb="0" eb="2">
      <t>ソウサク</t>
    </rPh>
    <phoneticPr fontId="17"/>
  </si>
  <si>
    <t>フォーク</t>
    <phoneticPr fontId="17"/>
  </si>
  <si>
    <t>現代的</t>
    <rPh sb="0" eb="3">
      <t>ゲンダイテキ</t>
    </rPh>
    <phoneticPr fontId="17"/>
  </si>
  <si>
    <t>組織名</t>
    <rPh sb="0" eb="3">
      <t>ソシキメイ</t>
    </rPh>
    <phoneticPr fontId="17"/>
  </si>
  <si>
    <t>有無</t>
    <rPh sb="0" eb="1">
      <t>アリ</t>
    </rPh>
    <rPh sb="1" eb="2">
      <t>ナ</t>
    </rPh>
    <phoneticPr fontId="17"/>
  </si>
  <si>
    <t>分類</t>
    <rPh sb="0" eb="2">
      <t>ブンルイ</t>
    </rPh>
    <phoneticPr fontId="4"/>
  </si>
  <si>
    <t>学科</t>
    <rPh sb="0" eb="2">
      <t>ガッカ</t>
    </rPh>
    <phoneticPr fontId="4"/>
  </si>
  <si>
    <t>体育1年</t>
    <rPh sb="0" eb="2">
      <t>タイイク</t>
    </rPh>
    <rPh sb="3" eb="4">
      <t>ネン</t>
    </rPh>
    <phoneticPr fontId="4"/>
  </si>
  <si>
    <t>体育2年</t>
    <rPh sb="0" eb="2">
      <t>タイイク</t>
    </rPh>
    <rPh sb="3" eb="4">
      <t>ネン</t>
    </rPh>
    <phoneticPr fontId="4"/>
  </si>
  <si>
    <t>体育3年</t>
    <rPh sb="0" eb="2">
      <t>タイイク</t>
    </rPh>
    <rPh sb="3" eb="4">
      <t>ネン</t>
    </rPh>
    <phoneticPr fontId="4"/>
  </si>
  <si>
    <t>体育4年</t>
    <rPh sb="0" eb="2">
      <t>タイイク</t>
    </rPh>
    <rPh sb="3" eb="4">
      <t>ネン</t>
    </rPh>
    <phoneticPr fontId="4"/>
  </si>
  <si>
    <t>保健1年</t>
    <rPh sb="0" eb="2">
      <t>ホケン</t>
    </rPh>
    <rPh sb="3" eb="4">
      <t>ネン</t>
    </rPh>
    <phoneticPr fontId="4"/>
  </si>
  <si>
    <t>保健2年</t>
    <rPh sb="0" eb="2">
      <t>ホケン</t>
    </rPh>
    <rPh sb="3" eb="4">
      <t>ネン</t>
    </rPh>
    <phoneticPr fontId="4"/>
  </si>
  <si>
    <t>保健3年</t>
    <rPh sb="0" eb="2">
      <t>ホケン</t>
    </rPh>
    <rPh sb="3" eb="4">
      <t>ネン</t>
    </rPh>
    <phoneticPr fontId="4"/>
  </si>
  <si>
    <t>保健4年</t>
    <rPh sb="0" eb="2">
      <t>ホケン</t>
    </rPh>
    <rPh sb="3" eb="4">
      <t>ネン</t>
    </rPh>
    <phoneticPr fontId="4"/>
  </si>
  <si>
    <t>保体合計</t>
    <rPh sb="0" eb="1">
      <t>ホ</t>
    </rPh>
    <rPh sb="1" eb="2">
      <t>タイ</t>
    </rPh>
    <rPh sb="2" eb="4">
      <t>ゴウケイ</t>
    </rPh>
    <phoneticPr fontId="4"/>
  </si>
  <si>
    <t>学校設定1年</t>
    <rPh sb="0" eb="2">
      <t>ガッコウ</t>
    </rPh>
    <rPh sb="2" eb="4">
      <t>セッテイ</t>
    </rPh>
    <rPh sb="5" eb="6">
      <t>ネン</t>
    </rPh>
    <phoneticPr fontId="4"/>
  </si>
  <si>
    <t>学校設定2年</t>
    <rPh sb="0" eb="2">
      <t>ガッコウ</t>
    </rPh>
    <rPh sb="2" eb="4">
      <t>セッテイ</t>
    </rPh>
    <rPh sb="5" eb="6">
      <t>ネン</t>
    </rPh>
    <phoneticPr fontId="4"/>
  </si>
  <si>
    <t>学校設定3年</t>
    <rPh sb="0" eb="2">
      <t>ガッコウ</t>
    </rPh>
    <rPh sb="2" eb="4">
      <t>セッテイ</t>
    </rPh>
    <rPh sb="5" eb="6">
      <t>ネン</t>
    </rPh>
    <phoneticPr fontId="4"/>
  </si>
  <si>
    <t>学校設定4年</t>
    <rPh sb="0" eb="2">
      <t>ガッコウ</t>
    </rPh>
    <rPh sb="2" eb="4">
      <t>セッテイ</t>
    </rPh>
    <rPh sb="5" eb="6">
      <t>ネン</t>
    </rPh>
    <phoneticPr fontId="4"/>
  </si>
  <si>
    <t>設定科目名</t>
    <rPh sb="0" eb="2">
      <t>セッテイ</t>
    </rPh>
    <rPh sb="2" eb="5">
      <t>カモクメイ</t>
    </rPh>
    <phoneticPr fontId="4"/>
  </si>
  <si>
    <t>学校名</t>
    <rPh sb="0" eb="3">
      <t>ガッコウメイ</t>
    </rPh>
    <phoneticPr fontId="4"/>
  </si>
  <si>
    <t>有</t>
    <rPh sb="0" eb="1">
      <t>ア</t>
    </rPh>
    <phoneticPr fontId="4"/>
  </si>
  <si>
    <t>無</t>
    <rPh sb="0" eb="1">
      <t>ナ</t>
    </rPh>
    <phoneticPr fontId="4"/>
  </si>
  <si>
    <t>○</t>
    <phoneticPr fontId="4"/>
  </si>
  <si>
    <t>●</t>
    <phoneticPr fontId="4"/>
  </si>
  <si>
    <t>有無</t>
    <rPh sb="0" eb="2">
      <t>ウム</t>
    </rPh>
    <phoneticPr fontId="17"/>
  </si>
  <si>
    <t>５体力向上への取組</t>
    <rPh sb="1" eb="3">
      <t>タイリョク</t>
    </rPh>
    <rPh sb="3" eb="5">
      <t>コウジョウ</t>
    </rPh>
    <rPh sb="7" eb="8">
      <t>ト</t>
    </rPh>
    <rPh sb="8" eb="9">
      <t>ク</t>
    </rPh>
    <phoneticPr fontId="4"/>
  </si>
  <si>
    <t>主管</t>
    <rPh sb="0" eb="2">
      <t>シュカン</t>
    </rPh>
    <phoneticPr fontId="4"/>
  </si>
  <si>
    <t>主管部署</t>
    <rPh sb="0" eb="2">
      <t>シュカン</t>
    </rPh>
    <rPh sb="2" eb="4">
      <t>ブショ</t>
    </rPh>
    <phoneticPr fontId="4"/>
  </si>
  <si>
    <t>保健体育科</t>
    <rPh sb="0" eb="2">
      <t>ホケン</t>
    </rPh>
    <rPh sb="2" eb="5">
      <t>タイイクカ</t>
    </rPh>
    <phoneticPr fontId="4"/>
  </si>
  <si>
    <t>生徒会</t>
    <rPh sb="0" eb="3">
      <t>セイトカイ</t>
    </rPh>
    <phoneticPr fontId="4"/>
  </si>
  <si>
    <t>補足</t>
    <rPh sb="0" eb="2">
      <t>ホソク</t>
    </rPh>
    <phoneticPr fontId="17"/>
  </si>
  <si>
    <t>時期</t>
    <rPh sb="0" eb="2">
      <t>ジキ</t>
    </rPh>
    <phoneticPr fontId="4"/>
  </si>
  <si>
    <t>形式</t>
    <rPh sb="0" eb="2">
      <t>ケイシキ</t>
    </rPh>
    <phoneticPr fontId="17"/>
  </si>
  <si>
    <t>主管</t>
    <rPh sb="0" eb="2">
      <t>シュカン</t>
    </rPh>
    <phoneticPr fontId="17"/>
  </si>
  <si>
    <t>時期</t>
    <rPh sb="0" eb="2">
      <t>ジキ</t>
    </rPh>
    <phoneticPr fontId="17"/>
  </si>
  <si>
    <t>体育祭</t>
    <rPh sb="0" eb="3">
      <t>タイイクサイ</t>
    </rPh>
    <phoneticPr fontId="17"/>
  </si>
  <si>
    <t>マラソン大会</t>
    <rPh sb="4" eb="6">
      <t>タイカイ</t>
    </rPh>
    <phoneticPr fontId="17"/>
  </si>
  <si>
    <t>1 柔道のみ</t>
    <rPh sb="2" eb="4">
      <t>ジュウドウ</t>
    </rPh>
    <phoneticPr fontId="4"/>
  </si>
  <si>
    <t>2 剣道のみ</t>
    <rPh sb="2" eb="4">
      <t>ケンドウ</t>
    </rPh>
    <phoneticPr fontId="4"/>
  </si>
  <si>
    <t>3 柔道剣道</t>
    <rPh sb="2" eb="4">
      <t>ジュウドウ</t>
    </rPh>
    <rPh sb="4" eb="6">
      <t>ケンドウ</t>
    </rPh>
    <phoneticPr fontId="4"/>
  </si>
  <si>
    <t>柔剣
以外</t>
    <rPh sb="0" eb="1">
      <t>ジュウ</t>
    </rPh>
    <rPh sb="1" eb="2">
      <t>ケン</t>
    </rPh>
    <rPh sb="3" eb="5">
      <t>イガイ</t>
    </rPh>
    <phoneticPr fontId="4"/>
  </si>
  <si>
    <t>柔道</t>
    <rPh sb="0" eb="2">
      <t>ジュウドウ</t>
    </rPh>
    <phoneticPr fontId="4"/>
  </si>
  <si>
    <t>剣道</t>
    <rPh sb="0" eb="2">
      <t>ケンドウ</t>
    </rPh>
    <phoneticPr fontId="4"/>
  </si>
  <si>
    <t>他</t>
    <rPh sb="0" eb="1">
      <t>ホカ</t>
    </rPh>
    <phoneticPr fontId="4"/>
  </si>
  <si>
    <t>体育祭（形式）</t>
    <rPh sb="0" eb="3">
      <t>タイイクサイ</t>
    </rPh>
    <rPh sb="4" eb="6">
      <t>ケイシキ</t>
    </rPh>
    <phoneticPr fontId="4"/>
  </si>
  <si>
    <t>創作
ダンス</t>
    <rPh sb="0" eb="2">
      <t>ソウサク</t>
    </rPh>
    <phoneticPr fontId="4"/>
  </si>
  <si>
    <t>フォーク
ダンス</t>
    <phoneticPr fontId="4"/>
  </si>
  <si>
    <t>体育系学科・コース以外</t>
    <rPh sb="0" eb="2">
      <t>タイイク</t>
    </rPh>
    <rPh sb="2" eb="3">
      <t>ケイ</t>
    </rPh>
    <rPh sb="3" eb="5">
      <t>ガッカ</t>
    </rPh>
    <rPh sb="9" eb="11">
      <t>イガイ</t>
    </rPh>
    <phoneticPr fontId="4"/>
  </si>
  <si>
    <t>体育系学科・コース</t>
    <rPh sb="0" eb="3">
      <t>タイイクケイ</t>
    </rPh>
    <rPh sb="3" eb="5">
      <t>ガッカ</t>
    </rPh>
    <phoneticPr fontId="4"/>
  </si>
  <si>
    <t>武道</t>
    <rPh sb="0" eb="2">
      <t>ブドウ</t>
    </rPh>
    <phoneticPr fontId="4"/>
  </si>
  <si>
    <t>ダンス</t>
    <phoneticPr fontId="4"/>
  </si>
  <si>
    <t>体育系以外</t>
    <rPh sb="0" eb="3">
      <t>タイイクケイ</t>
    </rPh>
    <rPh sb="3" eb="5">
      <t>イガイ</t>
    </rPh>
    <phoneticPr fontId="4"/>
  </si>
  <si>
    <t>体育系</t>
    <rPh sb="0" eb="3">
      <t>タイイクケイ</t>
    </rPh>
    <phoneticPr fontId="4"/>
  </si>
  <si>
    <t>プール施設</t>
    <rPh sb="3" eb="4">
      <t>シ</t>
    </rPh>
    <rPh sb="4" eb="5">
      <t>セツ</t>
    </rPh>
    <phoneticPr fontId="17"/>
  </si>
  <si>
    <t>１年</t>
    <rPh sb="1" eb="2">
      <t>ネン</t>
    </rPh>
    <phoneticPr fontId="17"/>
  </si>
  <si>
    <t>初</t>
    <rPh sb="0" eb="1">
      <t>ショ</t>
    </rPh>
    <phoneticPr fontId="4"/>
  </si>
  <si>
    <t>二</t>
    <rPh sb="0" eb="1">
      <t>ニ</t>
    </rPh>
    <phoneticPr fontId="4"/>
  </si>
  <si>
    <t>三</t>
    <rPh sb="0" eb="1">
      <t>サン</t>
    </rPh>
    <phoneticPr fontId="4"/>
  </si>
  <si>
    <t>四</t>
    <rPh sb="0" eb="1">
      <t>ヨン</t>
    </rPh>
    <phoneticPr fontId="4"/>
  </si>
  <si>
    <t>五</t>
    <rPh sb="0" eb="1">
      <t>ゴ</t>
    </rPh>
    <phoneticPr fontId="4"/>
  </si>
  <si>
    <t>六</t>
    <rPh sb="0" eb="1">
      <t>ロク</t>
    </rPh>
    <phoneticPr fontId="4"/>
  </si>
  <si>
    <t>七</t>
    <rPh sb="0" eb="1">
      <t>ナナ</t>
    </rPh>
    <phoneticPr fontId="4"/>
  </si>
  <si>
    <t>八</t>
    <rPh sb="0" eb="1">
      <t>ハチ</t>
    </rPh>
    <phoneticPr fontId="4"/>
  </si>
  <si>
    <t>九</t>
    <rPh sb="0" eb="1">
      <t>キュウ</t>
    </rPh>
    <phoneticPr fontId="4"/>
  </si>
  <si>
    <t>十</t>
    <rPh sb="0" eb="1">
      <t>ジュウ</t>
    </rPh>
    <phoneticPr fontId="4"/>
  </si>
  <si>
    <t>２　県スポーツエキスパート</t>
    <rPh sb="2" eb="3">
      <t>ケン</t>
    </rPh>
    <phoneticPr fontId="17"/>
  </si>
  <si>
    <t>×</t>
    <phoneticPr fontId="4"/>
  </si>
  <si>
    <t>A</t>
    <phoneticPr fontId="4"/>
  </si>
  <si>
    <t>B</t>
    <phoneticPr fontId="4"/>
  </si>
  <si>
    <r>
      <t xml:space="preserve">再任用
</t>
    </r>
    <r>
      <rPr>
        <sz val="8"/>
        <color indexed="8"/>
        <rFont val="ＭＳ Ｐゴシック"/>
        <family val="3"/>
        <charset val="128"/>
      </rPr>
      <t>※３</t>
    </r>
    <rPh sb="0" eb="3">
      <t>サイニンヨウ</t>
    </rPh>
    <phoneticPr fontId="4"/>
  </si>
  <si>
    <t>コース</t>
    <phoneticPr fontId="4"/>
  </si>
  <si>
    <t>３　体育活動中の事故対策状況</t>
    <rPh sb="2" eb="4">
      <t>タイイク</t>
    </rPh>
    <rPh sb="4" eb="7">
      <t>カツドウチュウ</t>
    </rPh>
    <rPh sb="8" eb="10">
      <t>ジコ</t>
    </rPh>
    <rPh sb="10" eb="12">
      <t>タイサク</t>
    </rPh>
    <rPh sb="12" eb="14">
      <t>ジョウキョウ</t>
    </rPh>
    <phoneticPr fontId="4"/>
  </si>
  <si>
    <t>体力向上推進委員会等（体力向上を目指す組織）設置状況</t>
    <rPh sb="0" eb="2">
      <t>タイリョク</t>
    </rPh>
    <rPh sb="2" eb="4">
      <t>コウジョウ</t>
    </rPh>
    <rPh sb="4" eb="6">
      <t>スイシン</t>
    </rPh>
    <rPh sb="6" eb="9">
      <t>イインカイ</t>
    </rPh>
    <rPh sb="9" eb="10">
      <t>トウ</t>
    </rPh>
    <rPh sb="11" eb="13">
      <t>タイリョク</t>
    </rPh>
    <rPh sb="13" eb="15">
      <t>コウジョウ</t>
    </rPh>
    <rPh sb="16" eb="18">
      <t>メザ</t>
    </rPh>
    <rPh sb="19" eb="21">
      <t>ソシキ</t>
    </rPh>
    <rPh sb="22" eb="24">
      <t>セッチ</t>
    </rPh>
    <rPh sb="24" eb="26">
      <t>ジョウキョウ</t>
    </rPh>
    <phoneticPr fontId="4"/>
  </si>
  <si>
    <t>５　体力向上への取組</t>
    <rPh sb="2" eb="4">
      <t>タイリョク</t>
    </rPh>
    <rPh sb="4" eb="6">
      <t>コウジョウ</t>
    </rPh>
    <rPh sb="8" eb="10">
      <t>トリクミ</t>
    </rPh>
    <phoneticPr fontId="4"/>
  </si>
  <si>
    <t>学校名</t>
    <rPh sb="0" eb="3">
      <t>ガッコウメイ</t>
    </rPh>
    <phoneticPr fontId="4"/>
  </si>
  <si>
    <t>保体主任</t>
    <rPh sb="0" eb="2">
      <t>ホタイ</t>
    </rPh>
    <rPh sb="2" eb="4">
      <t>シュニン</t>
    </rPh>
    <phoneticPr fontId="4"/>
  </si>
  <si>
    <t>学校番号</t>
    <rPh sb="0" eb="2">
      <t>ガッコウ</t>
    </rPh>
    <rPh sb="2" eb="4">
      <t>バンゴウ</t>
    </rPh>
    <phoneticPr fontId="4"/>
  </si>
  <si>
    <t>学校分類</t>
    <rPh sb="0" eb="2">
      <t>ガッコウ</t>
    </rPh>
    <rPh sb="2" eb="4">
      <t>ブンルイ</t>
    </rPh>
    <phoneticPr fontId="4"/>
  </si>
  <si>
    <t>　　　すべてのコースに入力してください。</t>
    <rPh sb="11" eb="13">
      <t>ニュウリョク</t>
    </rPh>
    <phoneticPr fontId="4"/>
  </si>
  <si>
    <t>陸上競技</t>
  </si>
  <si>
    <t>相撲</t>
  </si>
  <si>
    <t>テニス</t>
  </si>
  <si>
    <t>ソフトテニス</t>
  </si>
  <si>
    <t>ボクシング</t>
  </si>
  <si>
    <t>空手道</t>
  </si>
  <si>
    <t>サッカー</t>
  </si>
  <si>
    <t>柔道</t>
  </si>
  <si>
    <t>ウェイトリフティング</t>
  </si>
  <si>
    <t>バレーボール</t>
  </si>
  <si>
    <t>バドミントン</t>
  </si>
  <si>
    <t>スキー</t>
  </si>
  <si>
    <t>体操競技</t>
  </si>
  <si>
    <t>ハンドボール</t>
  </si>
  <si>
    <t>なぎなた</t>
  </si>
  <si>
    <t>新体操</t>
  </si>
  <si>
    <t>ラグビー</t>
  </si>
  <si>
    <t>少林寺拳法</t>
  </si>
  <si>
    <t>バスケットボール</t>
  </si>
  <si>
    <t>剣道</t>
  </si>
  <si>
    <t>カヌー</t>
  </si>
  <si>
    <t>卓球</t>
  </si>
  <si>
    <t>弓道</t>
  </si>
  <si>
    <t>野球</t>
  </si>
  <si>
    <t>ソフトボール</t>
  </si>
  <si>
    <t>レスリング</t>
  </si>
  <si>
    <t>ダンス</t>
  </si>
  <si>
    <t>水泳</t>
  </si>
  <si>
    <t>ヨット</t>
  </si>
  <si>
    <t>アメリカンフットボール</t>
  </si>
  <si>
    <t>水球</t>
  </si>
  <si>
    <t>ボート</t>
  </si>
  <si>
    <t>他</t>
  </si>
  <si>
    <t>実施特定種目</t>
    <rPh sb="0" eb="2">
      <t>ジッシ</t>
    </rPh>
    <rPh sb="2" eb="4">
      <t>トクテイ</t>
    </rPh>
    <rPh sb="4" eb="6">
      <t>シュモク</t>
    </rPh>
    <phoneticPr fontId="4"/>
  </si>
  <si>
    <t>組体操</t>
    <rPh sb="0" eb="1">
      <t>ク</t>
    </rPh>
    <rPh sb="1" eb="3">
      <t>タイソウ</t>
    </rPh>
    <phoneticPr fontId="4"/>
  </si>
  <si>
    <t>騎馬戦</t>
    <rPh sb="0" eb="3">
      <t>キバセン</t>
    </rPh>
    <phoneticPr fontId="4"/>
  </si>
  <si>
    <t>実施特定種目</t>
    <phoneticPr fontId="4"/>
  </si>
  <si>
    <t>1 組体操</t>
    <rPh sb="2" eb="3">
      <t>ク</t>
    </rPh>
    <rPh sb="3" eb="5">
      <t>タイソウ</t>
    </rPh>
    <phoneticPr fontId="4"/>
  </si>
  <si>
    <t>2　騎馬戦</t>
    <rPh sb="2" eb="5">
      <t>キバセン</t>
    </rPh>
    <phoneticPr fontId="4"/>
  </si>
  <si>
    <t>3 棒倒し</t>
    <rPh sb="2" eb="4">
      <t>ボウタオ</t>
    </rPh>
    <phoneticPr fontId="4"/>
  </si>
  <si>
    <t>4 上記複数</t>
    <rPh sb="2" eb="4">
      <t>ジョウキ</t>
    </rPh>
    <rPh sb="4" eb="6">
      <t>フクスウ</t>
    </rPh>
    <phoneticPr fontId="4"/>
  </si>
  <si>
    <t>5 上記種目なし</t>
    <rPh sb="2" eb="4">
      <t>ジョウキ</t>
    </rPh>
    <rPh sb="4" eb="6">
      <t>シュモク</t>
    </rPh>
    <phoneticPr fontId="4"/>
  </si>
  <si>
    <t>飛込</t>
    <rPh sb="0" eb="1">
      <t>ト</t>
    </rPh>
    <rPh sb="1" eb="2">
      <t>コ</t>
    </rPh>
    <phoneticPr fontId="4"/>
  </si>
  <si>
    <t>プール使用</t>
    <rPh sb="3" eb="5">
      <t>シヨウ</t>
    </rPh>
    <phoneticPr fontId="4"/>
  </si>
  <si>
    <t>授業で使用</t>
    <rPh sb="0" eb="2">
      <t>ジュギョウ</t>
    </rPh>
    <rPh sb="3" eb="5">
      <t>シヨウ</t>
    </rPh>
    <phoneticPr fontId="4"/>
  </si>
  <si>
    <t>部活動で使用</t>
    <rPh sb="0" eb="3">
      <t>ブカツドウ</t>
    </rPh>
    <rPh sb="4" eb="6">
      <t>シヨウ</t>
    </rPh>
    <phoneticPr fontId="4"/>
  </si>
  <si>
    <t>※年間に1度でも使用予定があれば入力してください。</t>
    <rPh sb="1" eb="3">
      <t>ネンカン</t>
    </rPh>
    <rPh sb="5" eb="6">
      <t>ド</t>
    </rPh>
    <rPh sb="8" eb="10">
      <t>シヨウ</t>
    </rPh>
    <rPh sb="10" eb="12">
      <t>ヨテイ</t>
    </rPh>
    <rPh sb="16" eb="18">
      <t>ニュウリョク</t>
    </rPh>
    <phoneticPr fontId="4"/>
  </si>
  <si>
    <r>
      <t xml:space="preserve">水泳授業
</t>
    </r>
    <r>
      <rPr>
        <sz val="8"/>
        <color theme="1"/>
        <rFont val="ＭＳ Ｐゴシック"/>
        <family val="3"/>
        <charset val="128"/>
      </rPr>
      <t>（実施時数）</t>
    </r>
    <rPh sb="0" eb="2">
      <t>スイエイ</t>
    </rPh>
    <rPh sb="2" eb="4">
      <t>ジュギョウ</t>
    </rPh>
    <rPh sb="6" eb="8">
      <t>ジッシ</t>
    </rPh>
    <rPh sb="8" eb="10">
      <t>ジスウ</t>
    </rPh>
    <phoneticPr fontId="4"/>
  </si>
  <si>
    <t>1 授業で使用</t>
    <rPh sb="2" eb="4">
      <t>ジュギョウ</t>
    </rPh>
    <rPh sb="5" eb="7">
      <t>シヨウ</t>
    </rPh>
    <phoneticPr fontId="4"/>
  </si>
  <si>
    <t>2 部活動で使用</t>
    <rPh sb="2" eb="5">
      <t>ブカツドウ</t>
    </rPh>
    <rPh sb="6" eb="8">
      <t>シヨウ</t>
    </rPh>
    <phoneticPr fontId="4"/>
  </si>
  <si>
    <t>3 授業･部活両方で使用</t>
    <rPh sb="2" eb="4">
      <t>ジュギョウ</t>
    </rPh>
    <rPh sb="5" eb="7">
      <t>ブカツ</t>
    </rPh>
    <rPh sb="7" eb="9">
      <t>リョウホウ</t>
    </rPh>
    <rPh sb="10" eb="12">
      <t>シヨウ</t>
    </rPh>
    <phoneticPr fontId="4"/>
  </si>
  <si>
    <t>4 使用無し</t>
    <rPh sb="2" eb="4">
      <t>シヨウ</t>
    </rPh>
    <rPh sb="4" eb="5">
      <t>ナ</t>
    </rPh>
    <phoneticPr fontId="4"/>
  </si>
  <si>
    <t>体育の学校設定科目</t>
    <rPh sb="0" eb="2">
      <t>タイイク</t>
    </rPh>
    <rPh sb="3" eb="5">
      <t>ガッコウ</t>
    </rPh>
    <rPh sb="5" eb="7">
      <t>セッテイ</t>
    </rPh>
    <rPh sb="7" eb="9">
      <t>カモク</t>
    </rPh>
    <phoneticPr fontId="4"/>
  </si>
  <si>
    <t>有無</t>
    <rPh sb="0" eb="2">
      <t>ウム</t>
    </rPh>
    <phoneticPr fontId="4"/>
  </si>
  <si>
    <t>相撲</t>
    <rPh sb="0" eb="2">
      <t>スモウ</t>
    </rPh>
    <phoneticPr fontId="3"/>
  </si>
  <si>
    <t>自転車</t>
    <rPh sb="0" eb="3">
      <t>ジテンシャ</t>
    </rPh>
    <phoneticPr fontId="3"/>
  </si>
  <si>
    <t>ウエイトリフティング</t>
  </si>
  <si>
    <t>硬式野球</t>
    <rPh sb="0" eb="2">
      <t>コウシキ</t>
    </rPh>
    <rPh sb="2" eb="4">
      <t>ヤキュウ</t>
    </rPh>
    <phoneticPr fontId="3"/>
  </si>
  <si>
    <t>陸上競技（男子）</t>
    <rPh sb="0" eb="2">
      <t>リクジョウ</t>
    </rPh>
    <rPh sb="2" eb="4">
      <t>キョウギ</t>
    </rPh>
    <rPh sb="5" eb="7">
      <t>ダンシ</t>
    </rPh>
    <phoneticPr fontId="3"/>
  </si>
  <si>
    <t>陸上競技（女子）</t>
    <rPh sb="0" eb="2">
      <t>リクジョウ</t>
    </rPh>
    <rPh sb="2" eb="4">
      <t>キョウギ</t>
    </rPh>
    <rPh sb="5" eb="7">
      <t>ジョシ</t>
    </rPh>
    <phoneticPr fontId="3"/>
  </si>
  <si>
    <t>ソフトテニス（男子）</t>
    <rPh sb="7" eb="9">
      <t>ダンシ</t>
    </rPh>
    <phoneticPr fontId="4"/>
  </si>
  <si>
    <t>ソフトテニス（女子）</t>
    <rPh sb="7" eb="9">
      <t>ジョシ</t>
    </rPh>
    <phoneticPr fontId="4"/>
  </si>
  <si>
    <t>サッカー（男子）</t>
    <rPh sb="5" eb="7">
      <t>ダンシ</t>
    </rPh>
    <phoneticPr fontId="4"/>
  </si>
  <si>
    <t>サッカー（女子）</t>
    <rPh sb="5" eb="7">
      <t>ジョシ</t>
    </rPh>
    <phoneticPr fontId="4"/>
  </si>
  <si>
    <t>バレーボール（男子）</t>
    <rPh sb="7" eb="9">
      <t>ダンシ</t>
    </rPh>
    <phoneticPr fontId="4"/>
  </si>
  <si>
    <t>バレーボール（女子）</t>
    <rPh sb="7" eb="9">
      <t>ジョシ</t>
    </rPh>
    <phoneticPr fontId="4"/>
  </si>
  <si>
    <t>体操（男子）</t>
    <rPh sb="0" eb="2">
      <t>タイソウ</t>
    </rPh>
    <rPh sb="3" eb="5">
      <t>ダンシ</t>
    </rPh>
    <phoneticPr fontId="3"/>
  </si>
  <si>
    <t>体操（女子））</t>
    <rPh sb="0" eb="2">
      <t>タイソウ</t>
    </rPh>
    <rPh sb="3" eb="5">
      <t>ジョシ</t>
    </rPh>
    <phoneticPr fontId="3"/>
  </si>
  <si>
    <t>バスケットボール（男子）</t>
    <rPh sb="9" eb="11">
      <t>ダンシ</t>
    </rPh>
    <phoneticPr fontId="4"/>
  </si>
  <si>
    <t>バスケットボール（女子）</t>
    <rPh sb="9" eb="11">
      <t>ジョシ</t>
    </rPh>
    <phoneticPr fontId="4"/>
  </si>
  <si>
    <t>卓球（男子）</t>
    <rPh sb="0" eb="2">
      <t>タッキュウ</t>
    </rPh>
    <rPh sb="3" eb="5">
      <t>ダンシ</t>
    </rPh>
    <phoneticPr fontId="3"/>
  </si>
  <si>
    <t>卓球（女子）</t>
    <rPh sb="0" eb="2">
      <t>タッキュウ</t>
    </rPh>
    <rPh sb="3" eb="5">
      <t>ジョシ</t>
    </rPh>
    <phoneticPr fontId="3"/>
  </si>
  <si>
    <t>ソフトボール（男子）</t>
    <rPh sb="7" eb="9">
      <t>ダンシ</t>
    </rPh>
    <phoneticPr fontId="4"/>
  </si>
  <si>
    <t>ソフトボール（女子）</t>
    <rPh sb="7" eb="9">
      <t>ジョシ</t>
    </rPh>
    <phoneticPr fontId="4"/>
  </si>
  <si>
    <t>水泳（男子）</t>
    <rPh sb="0" eb="2">
      <t>スイエイ</t>
    </rPh>
    <rPh sb="3" eb="5">
      <t>ダンシ</t>
    </rPh>
    <phoneticPr fontId="3"/>
  </si>
  <si>
    <t>水泳（女子）</t>
    <rPh sb="0" eb="2">
      <t>スイエイ</t>
    </rPh>
    <rPh sb="3" eb="5">
      <t>ジョシ</t>
    </rPh>
    <phoneticPr fontId="3"/>
  </si>
  <si>
    <t>柔道（男子）</t>
    <rPh sb="0" eb="2">
      <t>ジュウドウ</t>
    </rPh>
    <rPh sb="3" eb="5">
      <t>ダンシ</t>
    </rPh>
    <phoneticPr fontId="3"/>
  </si>
  <si>
    <t>柔道（女子）</t>
    <rPh sb="0" eb="2">
      <t>ジュウドウ</t>
    </rPh>
    <rPh sb="3" eb="5">
      <t>ジョシ</t>
    </rPh>
    <phoneticPr fontId="3"/>
  </si>
  <si>
    <t>バドミントン（男子）</t>
    <rPh sb="7" eb="9">
      <t>ダンシ</t>
    </rPh>
    <phoneticPr fontId="4"/>
  </si>
  <si>
    <t>バドミントン（女子）</t>
    <rPh sb="7" eb="9">
      <t>ジョシ</t>
    </rPh>
    <phoneticPr fontId="4"/>
  </si>
  <si>
    <t>ハンドボール（男子）</t>
    <rPh sb="7" eb="9">
      <t>ダンシ</t>
    </rPh>
    <phoneticPr fontId="4"/>
  </si>
  <si>
    <t>ハンドボール（女子）</t>
    <rPh sb="7" eb="9">
      <t>ジョシ</t>
    </rPh>
    <phoneticPr fontId="4"/>
  </si>
  <si>
    <t>登山（男子）</t>
    <rPh sb="0" eb="2">
      <t>トザン</t>
    </rPh>
    <rPh sb="3" eb="5">
      <t>ダンシ</t>
    </rPh>
    <phoneticPr fontId="3"/>
  </si>
  <si>
    <t>登山（女子）</t>
    <rPh sb="0" eb="2">
      <t>トザン</t>
    </rPh>
    <rPh sb="3" eb="5">
      <t>ジョシ</t>
    </rPh>
    <phoneticPr fontId="3"/>
  </si>
  <si>
    <t>剣道（男子）</t>
    <rPh sb="0" eb="2">
      <t>ケンドウ</t>
    </rPh>
    <rPh sb="3" eb="5">
      <t>ダンシ</t>
    </rPh>
    <phoneticPr fontId="3"/>
  </si>
  <si>
    <t>剣道（女子）</t>
    <rPh sb="0" eb="2">
      <t>ケンドウ</t>
    </rPh>
    <rPh sb="3" eb="5">
      <t>ジョシ</t>
    </rPh>
    <phoneticPr fontId="3"/>
  </si>
  <si>
    <t>弓道（男子）</t>
    <rPh sb="0" eb="2">
      <t>キュウドウ</t>
    </rPh>
    <rPh sb="3" eb="5">
      <t>ダンシ</t>
    </rPh>
    <phoneticPr fontId="3"/>
  </si>
  <si>
    <t>弓道（女子）</t>
    <rPh sb="0" eb="2">
      <t>キュウドウ</t>
    </rPh>
    <rPh sb="3" eb="5">
      <t>ジョシ</t>
    </rPh>
    <phoneticPr fontId="3"/>
  </si>
  <si>
    <t>フェンシング（男子）</t>
    <rPh sb="7" eb="9">
      <t>ダンシ</t>
    </rPh>
    <phoneticPr fontId="4"/>
  </si>
  <si>
    <t>フェンシング（女子）</t>
    <rPh sb="7" eb="9">
      <t>ジョシ</t>
    </rPh>
    <phoneticPr fontId="4"/>
  </si>
  <si>
    <t>ヨット（男子）</t>
    <rPh sb="4" eb="6">
      <t>ダンシ</t>
    </rPh>
    <phoneticPr fontId="4"/>
  </si>
  <si>
    <t>ヨット（女子）</t>
    <rPh sb="4" eb="6">
      <t>ジョシ</t>
    </rPh>
    <phoneticPr fontId="4"/>
  </si>
  <si>
    <t>ボート（男子）</t>
    <rPh sb="4" eb="6">
      <t>ダンシ</t>
    </rPh>
    <phoneticPr fontId="4"/>
  </si>
  <si>
    <t>ボート（女子）</t>
    <rPh sb="4" eb="6">
      <t>ジョシ</t>
    </rPh>
    <phoneticPr fontId="4"/>
  </si>
  <si>
    <t>テニス（男子）</t>
    <rPh sb="4" eb="6">
      <t>ダンシ</t>
    </rPh>
    <phoneticPr fontId="4"/>
  </si>
  <si>
    <t>テニス（女子）</t>
    <rPh sb="4" eb="6">
      <t>ジョシ</t>
    </rPh>
    <phoneticPr fontId="4"/>
  </si>
  <si>
    <t>空手道（男子）</t>
    <rPh sb="0" eb="2">
      <t>カラテ</t>
    </rPh>
    <rPh sb="2" eb="3">
      <t>ドウ</t>
    </rPh>
    <rPh sb="4" eb="6">
      <t>ダンシ</t>
    </rPh>
    <phoneticPr fontId="3"/>
  </si>
  <si>
    <t>空手道（女子）</t>
    <rPh sb="0" eb="2">
      <t>カラテ</t>
    </rPh>
    <rPh sb="2" eb="3">
      <t>ドウ</t>
    </rPh>
    <rPh sb="4" eb="6">
      <t>ジョシ</t>
    </rPh>
    <phoneticPr fontId="3"/>
  </si>
  <si>
    <t>アーチェリー（男子）</t>
    <rPh sb="7" eb="9">
      <t>ダンシ</t>
    </rPh>
    <phoneticPr fontId="4"/>
  </si>
  <si>
    <t>アーチェリー（女子）</t>
    <rPh sb="7" eb="9">
      <t>ジョシ</t>
    </rPh>
    <phoneticPr fontId="4"/>
  </si>
  <si>
    <t>スキー（男子）</t>
    <rPh sb="4" eb="6">
      <t>ダンシ</t>
    </rPh>
    <phoneticPr fontId="4"/>
  </si>
  <si>
    <t>スキー（女子）</t>
    <rPh sb="4" eb="6">
      <t>ジョシ</t>
    </rPh>
    <phoneticPr fontId="4"/>
  </si>
  <si>
    <t>ホッケー（男子）</t>
    <rPh sb="5" eb="7">
      <t>ダンシ</t>
    </rPh>
    <phoneticPr fontId="4"/>
  </si>
  <si>
    <t>ホッケー（女子）</t>
    <rPh sb="5" eb="7">
      <t>ジョシ</t>
    </rPh>
    <phoneticPr fontId="4"/>
  </si>
  <si>
    <t>ライフル射撃（男子）</t>
    <rPh sb="4" eb="6">
      <t>シャゲキ</t>
    </rPh>
    <rPh sb="7" eb="9">
      <t>ダンシ</t>
    </rPh>
    <phoneticPr fontId="3"/>
  </si>
  <si>
    <t>ライフル射撃（女子）</t>
    <rPh sb="4" eb="6">
      <t>シャゲキ</t>
    </rPh>
    <rPh sb="7" eb="9">
      <t>ジョシ</t>
    </rPh>
    <phoneticPr fontId="3"/>
  </si>
  <si>
    <t>少林寺拳法（男子）</t>
    <rPh sb="0" eb="3">
      <t>ショウリンジ</t>
    </rPh>
    <rPh sb="3" eb="5">
      <t>ケンポウ</t>
    </rPh>
    <rPh sb="6" eb="8">
      <t>ダンシ</t>
    </rPh>
    <phoneticPr fontId="3"/>
  </si>
  <si>
    <t>少林寺拳法（女子）</t>
    <rPh sb="0" eb="3">
      <t>ショウリンジ</t>
    </rPh>
    <rPh sb="3" eb="5">
      <t>ケンポウ</t>
    </rPh>
    <rPh sb="6" eb="8">
      <t>ジョシ</t>
    </rPh>
    <phoneticPr fontId="3"/>
  </si>
  <si>
    <t>軟式野球</t>
    <rPh sb="0" eb="2">
      <t>ナンシキ</t>
    </rPh>
    <rPh sb="2" eb="4">
      <t>ヤキュウ</t>
    </rPh>
    <phoneticPr fontId="4"/>
  </si>
  <si>
    <t>カヌー（男子）</t>
    <rPh sb="4" eb="6">
      <t>ダンシ</t>
    </rPh>
    <phoneticPr fontId="4"/>
  </si>
  <si>
    <t>カヌー（女子）</t>
    <rPh sb="4" eb="6">
      <t>ジョシ</t>
    </rPh>
    <phoneticPr fontId="4"/>
  </si>
  <si>
    <t>スケート（男子）</t>
    <rPh sb="5" eb="7">
      <t>ダンシ</t>
    </rPh>
    <phoneticPr fontId="4"/>
  </si>
  <si>
    <t>スケート（女子）</t>
    <rPh sb="5" eb="7">
      <t>ジョシ</t>
    </rPh>
    <phoneticPr fontId="4"/>
  </si>
  <si>
    <t>②「学校の決まり」として休養日を設定している。</t>
    <rPh sb="2" eb="4">
      <t>ガッコウ</t>
    </rPh>
    <rPh sb="5" eb="6">
      <t>キ</t>
    </rPh>
    <rPh sb="12" eb="15">
      <t>キュウヨウビ</t>
    </rPh>
    <rPh sb="16" eb="18">
      <t>セッテイ</t>
    </rPh>
    <phoneticPr fontId="4"/>
  </si>
  <si>
    <t>10　運動部活動指導について</t>
    <rPh sb="3" eb="5">
      <t>ウンドウ</t>
    </rPh>
    <rPh sb="5" eb="8">
      <t>ブカツドウ</t>
    </rPh>
    <rPh sb="8" eb="10">
      <t>シドウ</t>
    </rPh>
    <phoneticPr fontId="4"/>
  </si>
  <si>
    <t>４　学校体育経営への各種資料活用の取組</t>
    <rPh sb="2" eb="4">
      <t>ガッコウ</t>
    </rPh>
    <rPh sb="4" eb="6">
      <t>タイイク</t>
    </rPh>
    <rPh sb="6" eb="8">
      <t>ケイエイ</t>
    </rPh>
    <rPh sb="10" eb="12">
      <t>カクシュ</t>
    </rPh>
    <rPh sb="12" eb="14">
      <t>シリョウ</t>
    </rPh>
    <rPh sb="14" eb="16">
      <t>カツヨウ</t>
    </rPh>
    <rPh sb="17" eb="19">
      <t>トリクミ</t>
    </rPh>
    <phoneticPr fontId="4"/>
  </si>
  <si>
    <t>　（１）　体育授業中の緊急連絡体制は確立していますか。</t>
    <rPh sb="5" eb="7">
      <t>タイイク</t>
    </rPh>
    <rPh sb="7" eb="10">
      <t>ジュギョウチュウ</t>
    </rPh>
    <rPh sb="11" eb="13">
      <t>キンキュウ</t>
    </rPh>
    <rPh sb="13" eb="15">
      <t>レンラク</t>
    </rPh>
    <rPh sb="15" eb="17">
      <t>タイセイ</t>
    </rPh>
    <rPh sb="18" eb="20">
      <t>カクリツ</t>
    </rPh>
    <phoneticPr fontId="4"/>
  </si>
  <si>
    <t>　（２）　保健体育科教員は，ＡＥＤの使用方法を理解していますか。</t>
    <rPh sb="5" eb="7">
      <t>ホケン</t>
    </rPh>
    <rPh sb="7" eb="9">
      <t>タイイク</t>
    </rPh>
    <rPh sb="9" eb="10">
      <t>カ</t>
    </rPh>
    <rPh sb="10" eb="12">
      <t>キョウイン</t>
    </rPh>
    <rPh sb="18" eb="20">
      <t>シヨウ</t>
    </rPh>
    <rPh sb="20" eb="22">
      <t>ホウホウ</t>
    </rPh>
    <rPh sb="23" eb="25">
      <t>リカイ</t>
    </rPh>
    <phoneticPr fontId="4"/>
  </si>
  <si>
    <t>　（３）　保健体育科職員は，応急手当及び心肺蘇生法を行うことができますか。</t>
    <rPh sb="5" eb="7">
      <t>ホケン</t>
    </rPh>
    <rPh sb="7" eb="10">
      <t>タイイクカ</t>
    </rPh>
    <rPh sb="10" eb="12">
      <t>ショクイン</t>
    </rPh>
    <rPh sb="14" eb="16">
      <t>オウキュウ</t>
    </rPh>
    <rPh sb="16" eb="18">
      <t>テアテ</t>
    </rPh>
    <rPh sb="18" eb="19">
      <t>オヨ</t>
    </rPh>
    <rPh sb="20" eb="22">
      <t>シンパイ</t>
    </rPh>
    <rPh sb="22" eb="25">
      <t>ソセイホウ</t>
    </rPh>
    <rPh sb="26" eb="27">
      <t>オコナ</t>
    </rPh>
    <phoneticPr fontId="4"/>
  </si>
  <si>
    <t>　（５）　年度初めに，体育活動を行うすべての生徒の健康状態を把握し，共通理解を図っていますか。</t>
    <rPh sb="5" eb="7">
      <t>ネンド</t>
    </rPh>
    <rPh sb="7" eb="8">
      <t>ハジ</t>
    </rPh>
    <rPh sb="11" eb="13">
      <t>タイイク</t>
    </rPh>
    <rPh sb="13" eb="15">
      <t>カツドウ</t>
    </rPh>
    <rPh sb="16" eb="17">
      <t>オコナ</t>
    </rPh>
    <rPh sb="22" eb="24">
      <t>セイト</t>
    </rPh>
    <rPh sb="25" eb="27">
      <t>ケンコウ</t>
    </rPh>
    <rPh sb="27" eb="29">
      <t>ジョウタイ</t>
    </rPh>
    <rPh sb="30" eb="32">
      <t>ハアク</t>
    </rPh>
    <rPh sb="34" eb="36">
      <t>キョウツウ</t>
    </rPh>
    <rPh sb="36" eb="38">
      <t>リカイ</t>
    </rPh>
    <rPh sb="39" eb="40">
      <t>ハカ</t>
    </rPh>
    <phoneticPr fontId="4"/>
  </si>
  <si>
    <t>　（７）　運動部関係顧問会議等で，事故防止対策や事故発生時対応について話合いをもちましたか。</t>
    <rPh sb="24" eb="26">
      <t>ジコ</t>
    </rPh>
    <phoneticPr fontId="4"/>
  </si>
  <si>
    <t>　（８）　運動部関係顧問会議等で，運動部活動に関わる不祥事防止について話合いをもちましたか。</t>
    <rPh sb="17" eb="19">
      <t>ウンドウ</t>
    </rPh>
    <rPh sb="19" eb="20">
      <t>ブ</t>
    </rPh>
    <rPh sb="20" eb="22">
      <t>カツドウ</t>
    </rPh>
    <rPh sb="23" eb="24">
      <t>カカ</t>
    </rPh>
    <rPh sb="26" eb="29">
      <t>フショウジ</t>
    </rPh>
    <rPh sb="29" eb="31">
      <t>ボウシ</t>
    </rPh>
    <phoneticPr fontId="4"/>
  </si>
  <si>
    <t>※１　チェック欄に，○または×を記入</t>
    <rPh sb="7" eb="8">
      <t>ラン</t>
    </rPh>
    <rPh sb="16" eb="18">
      <t>キニュウ</t>
    </rPh>
    <phoneticPr fontId="4"/>
  </si>
  <si>
    <t>△</t>
    <phoneticPr fontId="4"/>
  </si>
  <si>
    <t>　（４）　体育館やグラウンド等の体育施設の設備や用具の安全点検を日常的に行っていますか。</t>
    <rPh sb="5" eb="8">
      <t>タイイクカン</t>
    </rPh>
    <rPh sb="14" eb="15">
      <t>トウ</t>
    </rPh>
    <rPh sb="16" eb="18">
      <t>タイイク</t>
    </rPh>
    <rPh sb="18" eb="20">
      <t>シセツ</t>
    </rPh>
    <rPh sb="21" eb="23">
      <t>セツビ</t>
    </rPh>
    <rPh sb="24" eb="26">
      <t>ヨウグ</t>
    </rPh>
    <rPh sb="27" eb="29">
      <t>アンゼン</t>
    </rPh>
    <rPh sb="29" eb="31">
      <t>テンケン</t>
    </rPh>
    <rPh sb="32" eb="35">
      <t>ニチジョウテキ</t>
    </rPh>
    <rPh sb="36" eb="37">
      <t>オコナ</t>
    </rPh>
    <phoneticPr fontId="4"/>
  </si>
  <si>
    <t>　（６）　「事故防止チェックシート」を活用していますか。※２</t>
    <rPh sb="6" eb="8">
      <t>ジコ</t>
    </rPh>
    <rPh sb="8" eb="10">
      <t>ボウシ</t>
    </rPh>
    <rPh sb="19" eb="21">
      <t>カツヨウ</t>
    </rPh>
    <phoneticPr fontId="4"/>
  </si>
  <si>
    <t xml:space="preserve"> （11）  体育関係（含運動部活動）の施設・設備・備品について，毎月１回安全点検を実施していますか。※４</t>
    <rPh sb="7" eb="9">
      <t>タイイク</t>
    </rPh>
    <rPh sb="9" eb="11">
      <t>カンケイ</t>
    </rPh>
    <rPh sb="12" eb="13">
      <t>フク</t>
    </rPh>
    <rPh sb="13" eb="15">
      <t>ウンドウ</t>
    </rPh>
    <rPh sb="15" eb="16">
      <t>ブ</t>
    </rPh>
    <rPh sb="16" eb="18">
      <t>カツドウ</t>
    </rPh>
    <rPh sb="20" eb="22">
      <t>シセツ</t>
    </rPh>
    <rPh sb="23" eb="25">
      <t>セツビ</t>
    </rPh>
    <rPh sb="26" eb="28">
      <t>ビヒン</t>
    </rPh>
    <rPh sb="33" eb="35">
      <t>マイツキ</t>
    </rPh>
    <rPh sb="36" eb="37">
      <t>カイ</t>
    </rPh>
    <rPh sb="37" eb="39">
      <t>アンゼン</t>
    </rPh>
    <rPh sb="39" eb="41">
      <t>テンケン</t>
    </rPh>
    <rPh sb="42" eb="44">
      <t>ジッシ</t>
    </rPh>
    <phoneticPr fontId="4"/>
  </si>
  <si>
    <t>※２　勤務年数は，正規職員（再任用含む）の年数で，講師は年数に数えない。転入者は現在校「１」とし，前所属を記入。</t>
    <rPh sb="3" eb="5">
      <t>キンム</t>
    </rPh>
    <rPh sb="5" eb="7">
      <t>ネンスウ</t>
    </rPh>
    <rPh sb="9" eb="11">
      <t>セイキ</t>
    </rPh>
    <rPh sb="11" eb="13">
      <t>ショクイン</t>
    </rPh>
    <rPh sb="14" eb="17">
      <t>サイニンヨウ</t>
    </rPh>
    <rPh sb="17" eb="18">
      <t>フク</t>
    </rPh>
    <rPh sb="21" eb="23">
      <t>ネンスウ</t>
    </rPh>
    <rPh sb="25" eb="27">
      <t>コウシ</t>
    </rPh>
    <rPh sb="28" eb="30">
      <t>ネンスウ</t>
    </rPh>
    <rPh sb="31" eb="32">
      <t>カゾ</t>
    </rPh>
    <phoneticPr fontId="4"/>
  </si>
  <si>
    <t>※１　学科あるいはコースにより単位数が異なる場合はすべて記入してください。２年生でコース分けの場合も，１年生の単位数を</t>
    <rPh sb="3" eb="5">
      <t>ガッカ</t>
    </rPh>
    <rPh sb="15" eb="18">
      <t>タンイスウ</t>
    </rPh>
    <rPh sb="19" eb="20">
      <t>コト</t>
    </rPh>
    <rPh sb="22" eb="24">
      <t>バアイ</t>
    </rPh>
    <rPh sb="28" eb="30">
      <t>キニュウ</t>
    </rPh>
    <rPh sb="38" eb="40">
      <t>ネンセイ</t>
    </rPh>
    <rPh sb="44" eb="45">
      <t>ワ</t>
    </rPh>
    <rPh sb="47" eb="49">
      <t>バアイ</t>
    </rPh>
    <rPh sb="52" eb="54">
      <t>ネンセイ</t>
    </rPh>
    <rPh sb="55" eb="57">
      <t>タンイ</t>
    </rPh>
    <rPh sb="57" eb="58">
      <t>スウ</t>
    </rPh>
    <phoneticPr fontId="4"/>
  </si>
  <si>
    <t>※２　体育学科・コースについては，教育課程がわかる別資料を添付してください。</t>
    <rPh sb="3" eb="5">
      <t>タイイク</t>
    </rPh>
    <rPh sb="5" eb="7">
      <t>ガッカ</t>
    </rPh>
    <rPh sb="17" eb="19">
      <t>キョウイク</t>
    </rPh>
    <rPh sb="19" eb="21">
      <t>カテイ</t>
    </rPh>
    <rPh sb="25" eb="26">
      <t>ベツ</t>
    </rPh>
    <rPh sb="26" eb="28">
      <t>シリョウ</t>
    </rPh>
    <rPh sb="29" eb="31">
      <t>テンプ</t>
    </rPh>
    <phoneticPr fontId="4"/>
  </si>
  <si>
    <t>※３　選択科目により単位数に幅がある場合は，選択可能な最大数を記入してください。</t>
    <rPh sb="3" eb="5">
      <t>センタク</t>
    </rPh>
    <rPh sb="5" eb="7">
      <t>カモク</t>
    </rPh>
    <rPh sb="10" eb="13">
      <t>タンイスウ</t>
    </rPh>
    <rPh sb="14" eb="15">
      <t>ハバ</t>
    </rPh>
    <rPh sb="18" eb="20">
      <t>バアイ</t>
    </rPh>
    <rPh sb="22" eb="24">
      <t>センタク</t>
    </rPh>
    <rPh sb="24" eb="26">
      <t>カノウ</t>
    </rPh>
    <rPh sb="27" eb="30">
      <t>サイダイスウ</t>
    </rPh>
    <rPh sb="31" eb="33">
      <t>キニュウ</t>
    </rPh>
    <phoneticPr fontId="4"/>
  </si>
  <si>
    <t>※学習指導要領では，入学年【球技】【武道】から①以上選択，その次の年次以降【器械運動】【陸上競技】【水泳】【球技】【武道】【ダンス】から②以上，生徒選択となっています。武道・ダンスを生徒が選択可能なカリキュラムの場合は実施としてください。</t>
    <rPh sb="1" eb="3">
      <t>ガクシュウ</t>
    </rPh>
    <rPh sb="3" eb="5">
      <t>シドウ</t>
    </rPh>
    <rPh sb="5" eb="7">
      <t>ヨウリョウ</t>
    </rPh>
    <rPh sb="10" eb="12">
      <t>ニュウガク</t>
    </rPh>
    <rPh sb="12" eb="13">
      <t>ネン</t>
    </rPh>
    <rPh sb="14" eb="16">
      <t>キュウギ</t>
    </rPh>
    <rPh sb="18" eb="20">
      <t>ブドウ</t>
    </rPh>
    <rPh sb="24" eb="26">
      <t>イジョウ</t>
    </rPh>
    <rPh sb="26" eb="28">
      <t>センタク</t>
    </rPh>
    <rPh sb="31" eb="32">
      <t>ツギ</t>
    </rPh>
    <rPh sb="33" eb="35">
      <t>ネンジ</t>
    </rPh>
    <rPh sb="35" eb="37">
      <t>イコウ</t>
    </rPh>
    <rPh sb="38" eb="40">
      <t>キカイ</t>
    </rPh>
    <rPh sb="40" eb="42">
      <t>ウンドウ</t>
    </rPh>
    <rPh sb="44" eb="46">
      <t>リクジョウ</t>
    </rPh>
    <rPh sb="46" eb="48">
      <t>キョウギ</t>
    </rPh>
    <rPh sb="50" eb="52">
      <t>スイエイ</t>
    </rPh>
    <rPh sb="54" eb="56">
      <t>キュウギ</t>
    </rPh>
    <rPh sb="58" eb="60">
      <t>ブドウ</t>
    </rPh>
    <rPh sb="69" eb="71">
      <t>イジョウ</t>
    </rPh>
    <rPh sb="72" eb="74">
      <t>セイト</t>
    </rPh>
    <rPh sb="74" eb="76">
      <t>センタク</t>
    </rPh>
    <rPh sb="84" eb="86">
      <t>ブドウ</t>
    </rPh>
    <rPh sb="91" eb="93">
      <t>セイト</t>
    </rPh>
    <rPh sb="94" eb="96">
      <t>センタク</t>
    </rPh>
    <rPh sb="96" eb="98">
      <t>カノウ</t>
    </rPh>
    <rPh sb="106" eb="108">
      <t>バアイ</t>
    </rPh>
    <rPh sb="109" eb="111">
      <t>ジッシ</t>
    </rPh>
    <phoneticPr fontId="4"/>
  </si>
  <si>
    <t>活用の有無</t>
    <phoneticPr fontId="4"/>
  </si>
  <si>
    <t>授業改善チェックシート</t>
    <phoneticPr fontId="4"/>
  </si>
  <si>
    <t>資料名</t>
    <rPh sb="0" eb="2">
      <t>シリョウ</t>
    </rPh>
    <rPh sb="2" eb="3">
      <t>メイ</t>
    </rPh>
    <phoneticPr fontId="4"/>
  </si>
  <si>
    <t>△</t>
    <phoneticPr fontId="4"/>
  </si>
  <si>
    <t>▲</t>
    <phoneticPr fontId="4"/>
  </si>
  <si>
    <t>□</t>
    <phoneticPr fontId="4"/>
  </si>
  <si>
    <t>■</t>
    <phoneticPr fontId="4"/>
  </si>
  <si>
    <t>設置の有無</t>
    <rPh sb="0" eb="2">
      <t>セッチ</t>
    </rPh>
    <rPh sb="3" eb="5">
      <t>ウム</t>
    </rPh>
    <phoneticPr fontId="4"/>
  </si>
  <si>
    <t>　　   再任用職員は，正規採用後の通算年数を入力。（正規採用期間＋再任用期間）</t>
    <rPh sb="5" eb="8">
      <t>サイニンヨウ</t>
    </rPh>
    <rPh sb="8" eb="10">
      <t>ショクイン</t>
    </rPh>
    <rPh sb="12" eb="14">
      <t>セイキ</t>
    </rPh>
    <rPh sb="14" eb="17">
      <t>サイヨウゴ</t>
    </rPh>
    <rPh sb="18" eb="20">
      <t>ツウサン</t>
    </rPh>
    <rPh sb="20" eb="22">
      <t>ネンスウ</t>
    </rPh>
    <rPh sb="23" eb="25">
      <t>ニュウリョク</t>
    </rPh>
    <rPh sb="27" eb="29">
      <t>セイキ</t>
    </rPh>
    <rPh sb="29" eb="31">
      <t>サイヨウ</t>
    </rPh>
    <rPh sb="31" eb="33">
      <t>キカン</t>
    </rPh>
    <rPh sb="34" eb="37">
      <t>サイニンヨウ</t>
    </rPh>
    <rPh sb="37" eb="39">
      <t>キカン</t>
    </rPh>
    <phoneticPr fontId="4"/>
  </si>
  <si>
    <t>○：男子のみ必修</t>
    <phoneticPr fontId="4"/>
  </si>
  <si>
    <t>△：女子のみ必修</t>
    <phoneticPr fontId="4"/>
  </si>
  <si>
    <t>登山（男子）</t>
    <rPh sb="0" eb="2">
      <t>トザン</t>
    </rPh>
    <rPh sb="3" eb="5">
      <t>ダンシ</t>
    </rPh>
    <phoneticPr fontId="4"/>
  </si>
  <si>
    <t>４学年</t>
    <rPh sb="1" eb="3">
      <t>ガクネン</t>
    </rPh>
    <phoneticPr fontId="4"/>
  </si>
  <si>
    <t>組体操と騎馬戦</t>
    <rPh sb="0" eb="1">
      <t>クミ</t>
    </rPh>
    <rPh sb="1" eb="3">
      <t>タイソウ</t>
    </rPh>
    <rPh sb="4" eb="7">
      <t>キバセン</t>
    </rPh>
    <phoneticPr fontId="4"/>
  </si>
  <si>
    <t>その他（　　　　　　　　　　）</t>
    <rPh sb="2" eb="3">
      <t>ホカ</t>
    </rPh>
    <phoneticPr fontId="4"/>
  </si>
  <si>
    <t>使用</t>
    <rPh sb="0" eb="2">
      <t>シヨウ</t>
    </rPh>
    <phoneticPr fontId="4"/>
  </si>
  <si>
    <t>プール施設</t>
    <rPh sb="3" eb="5">
      <t>シセツ</t>
    </rPh>
    <phoneticPr fontId="4"/>
  </si>
  <si>
    <t>４年</t>
    <rPh sb="1" eb="2">
      <t>ネン</t>
    </rPh>
    <phoneticPr fontId="4"/>
  </si>
  <si>
    <t>科</t>
    <rPh sb="0" eb="1">
      <t>カ</t>
    </rPh>
    <phoneticPr fontId="4"/>
  </si>
  <si>
    <t>男</t>
    <rPh sb="0" eb="1">
      <t>オトコ</t>
    </rPh>
    <phoneticPr fontId="4"/>
  </si>
  <si>
    <t>女</t>
    <rPh sb="0" eb="1">
      <t>ジョ</t>
    </rPh>
    <phoneticPr fontId="4"/>
  </si>
  <si>
    <t>陸上競技</t>
    <rPh sb="0" eb="2">
      <t>リクジョウ</t>
    </rPh>
    <rPh sb="2" eb="4">
      <t>キョウギ</t>
    </rPh>
    <phoneticPr fontId="4"/>
  </si>
  <si>
    <t>○</t>
  </si>
  <si>
    <t>■■高校</t>
    <phoneticPr fontId="4"/>
  </si>
  <si>
    <t>二</t>
    <rPh sb="0" eb="1">
      <t>２</t>
    </rPh>
    <phoneticPr fontId="4"/>
  </si>
  <si>
    <t>○○　○○</t>
    <phoneticPr fontId="4"/>
  </si>
  <si>
    <t>△△　△△</t>
    <phoneticPr fontId="4"/>
  </si>
  <si>
    <t>□□　□□</t>
    <phoneticPr fontId="4"/>
  </si>
  <si>
    <t>体育（ダンス）</t>
    <rPh sb="0" eb="2">
      <t>タイイク</t>
    </rPh>
    <phoneticPr fontId="4"/>
  </si>
  <si>
    <t>弓道部</t>
    <rPh sb="0" eb="2">
      <t>キュウドウ</t>
    </rPh>
    <rPh sb="2" eb="3">
      <t>ブ</t>
    </rPh>
    <phoneticPr fontId="4"/>
  </si>
  <si>
    <t>バレーボール部，剣道部</t>
    <rPh sb="6" eb="7">
      <t>ブ</t>
    </rPh>
    <rPh sb="8" eb="10">
      <t>ケンドウ</t>
    </rPh>
    <rPh sb="10" eb="11">
      <t>ブ</t>
    </rPh>
    <phoneticPr fontId="4"/>
  </si>
  <si>
    <t>集計用</t>
    <rPh sb="0" eb="3">
      <t>シュウケイヨウ</t>
    </rPh>
    <phoneticPr fontId="4"/>
  </si>
  <si>
    <t>外部指導者</t>
    <rPh sb="0" eb="2">
      <t>ガイブ</t>
    </rPh>
    <rPh sb="2" eb="5">
      <t>シドウシャ</t>
    </rPh>
    <phoneticPr fontId="4"/>
  </si>
  <si>
    <t>教科</t>
    <rPh sb="0" eb="2">
      <t>キョウカ</t>
    </rPh>
    <phoneticPr fontId="4"/>
  </si>
  <si>
    <t>人数</t>
    <rPh sb="0" eb="2">
      <t>ニンズウ</t>
    </rPh>
    <phoneticPr fontId="4"/>
  </si>
  <si>
    <t>教科名</t>
    <rPh sb="0" eb="2">
      <t>キョウカ</t>
    </rPh>
    <rPh sb="2" eb="3">
      <t>メイ</t>
    </rPh>
    <phoneticPr fontId="4"/>
  </si>
  <si>
    <t>エキスパート</t>
    <phoneticPr fontId="4"/>
  </si>
  <si>
    <t>部名</t>
    <rPh sb="0" eb="1">
      <t>ブ</t>
    </rPh>
    <rPh sb="1" eb="2">
      <t>メイ</t>
    </rPh>
    <phoneticPr fontId="4"/>
  </si>
  <si>
    <t>学校独自</t>
    <rPh sb="0" eb="2">
      <t>ガッコウ</t>
    </rPh>
    <rPh sb="2" eb="4">
      <t>ドクジ</t>
    </rPh>
    <phoneticPr fontId="4"/>
  </si>
  <si>
    <t>事故対策</t>
    <rPh sb="0" eb="2">
      <t>ジコ</t>
    </rPh>
    <rPh sb="2" eb="4">
      <t>タイサク</t>
    </rPh>
    <phoneticPr fontId="4"/>
  </si>
  <si>
    <t>資料活用</t>
    <rPh sb="0" eb="2">
      <t>シリョウ</t>
    </rPh>
    <rPh sb="2" eb="4">
      <t>カツヨウ</t>
    </rPh>
    <phoneticPr fontId="4"/>
  </si>
  <si>
    <t>要覧</t>
    <rPh sb="0" eb="2">
      <t>ヨウラン</t>
    </rPh>
    <phoneticPr fontId="4"/>
  </si>
  <si>
    <t>改善</t>
    <rPh sb="0" eb="2">
      <t>カイゼン</t>
    </rPh>
    <phoneticPr fontId="4"/>
  </si>
  <si>
    <t>体力向上</t>
    <rPh sb="0" eb="2">
      <t>タイリョク</t>
    </rPh>
    <rPh sb="2" eb="4">
      <t>コウジョウ</t>
    </rPh>
    <phoneticPr fontId="4"/>
  </si>
  <si>
    <t>設置</t>
    <rPh sb="0" eb="2">
      <t>セッチ</t>
    </rPh>
    <phoneticPr fontId="4"/>
  </si>
  <si>
    <t>回数</t>
    <rPh sb="0" eb="2">
      <t>カイスウ</t>
    </rPh>
    <phoneticPr fontId="4"/>
  </si>
  <si>
    <t>授業</t>
    <rPh sb="0" eb="2">
      <t>ジュギョウ</t>
    </rPh>
    <phoneticPr fontId="4"/>
  </si>
  <si>
    <t>部活動</t>
    <rPh sb="0" eb="3">
      <t>ブカツドウ</t>
    </rPh>
    <phoneticPr fontId="4"/>
  </si>
  <si>
    <t>授業と部活動</t>
    <rPh sb="0" eb="2">
      <t>ジュギョウ</t>
    </rPh>
    <rPh sb="3" eb="6">
      <t>ブカツドウ</t>
    </rPh>
    <phoneticPr fontId="4"/>
  </si>
  <si>
    <t>陸上競技</t>
    <rPh sb="0" eb="2">
      <t>リクジョウ</t>
    </rPh>
    <rPh sb="2" eb="4">
      <t>キョウギ</t>
    </rPh>
    <phoneticPr fontId="4"/>
  </si>
  <si>
    <t>ソフトテニス</t>
    <phoneticPr fontId="4"/>
  </si>
  <si>
    <t>サッカー</t>
    <phoneticPr fontId="4"/>
  </si>
  <si>
    <t>バレーボール</t>
    <phoneticPr fontId="4"/>
  </si>
  <si>
    <t>体操競技</t>
    <rPh sb="0" eb="2">
      <t>タイソウ</t>
    </rPh>
    <rPh sb="2" eb="4">
      <t>キョウギ</t>
    </rPh>
    <phoneticPr fontId="4"/>
  </si>
  <si>
    <t>バスケットボール</t>
    <phoneticPr fontId="4"/>
  </si>
  <si>
    <t>卓球</t>
    <rPh sb="0" eb="2">
      <t>タッキュウ</t>
    </rPh>
    <phoneticPr fontId="4"/>
  </si>
  <si>
    <t>ソフトボール</t>
    <phoneticPr fontId="4"/>
  </si>
  <si>
    <t>水泳</t>
    <rPh sb="0" eb="2">
      <t>スイエイ</t>
    </rPh>
    <phoneticPr fontId="4"/>
  </si>
  <si>
    <t>相撲</t>
    <rPh sb="0" eb="2">
      <t>スモウ</t>
    </rPh>
    <phoneticPr fontId="4"/>
  </si>
  <si>
    <t>ボクシング</t>
    <phoneticPr fontId="4"/>
  </si>
  <si>
    <t>柔道</t>
    <rPh sb="0" eb="2">
      <t>ジュウドウ</t>
    </rPh>
    <phoneticPr fontId="4"/>
  </si>
  <si>
    <t>バドミントン</t>
    <phoneticPr fontId="4"/>
  </si>
  <si>
    <t>ハンドボール</t>
    <phoneticPr fontId="4"/>
  </si>
  <si>
    <t>登山</t>
    <rPh sb="0" eb="2">
      <t>トザン</t>
    </rPh>
    <phoneticPr fontId="4"/>
  </si>
  <si>
    <t>ラグビー</t>
    <phoneticPr fontId="4"/>
  </si>
  <si>
    <t>剣道</t>
    <rPh sb="0" eb="2">
      <t>ケンドウ</t>
    </rPh>
    <phoneticPr fontId="4"/>
  </si>
  <si>
    <t>弓道</t>
    <rPh sb="0" eb="2">
      <t>キュウドウ</t>
    </rPh>
    <phoneticPr fontId="4"/>
  </si>
  <si>
    <t>自転車</t>
    <rPh sb="0" eb="3">
      <t>ジテンシャ</t>
    </rPh>
    <phoneticPr fontId="4"/>
  </si>
  <si>
    <t>フェンシング</t>
  </si>
  <si>
    <t>フェンシング</t>
    <phoneticPr fontId="4"/>
  </si>
  <si>
    <t>レスリング</t>
    <phoneticPr fontId="4"/>
  </si>
  <si>
    <t>ヨット</t>
    <phoneticPr fontId="4"/>
  </si>
  <si>
    <t>ボート</t>
    <phoneticPr fontId="4"/>
  </si>
  <si>
    <t>テニス</t>
    <phoneticPr fontId="4"/>
  </si>
  <si>
    <t>空手道</t>
    <rPh sb="0" eb="2">
      <t>カラテ</t>
    </rPh>
    <rPh sb="2" eb="3">
      <t>ドウ</t>
    </rPh>
    <phoneticPr fontId="4"/>
  </si>
  <si>
    <t>ウエイトリフティング</t>
    <phoneticPr fontId="4"/>
  </si>
  <si>
    <t>アーチェリー</t>
  </si>
  <si>
    <t>アーチェリー</t>
    <phoneticPr fontId="4"/>
  </si>
  <si>
    <t>スキー</t>
    <phoneticPr fontId="4"/>
  </si>
  <si>
    <t>ホッケー</t>
  </si>
  <si>
    <t>ホッケー</t>
    <phoneticPr fontId="4"/>
  </si>
  <si>
    <t>ライフル射撃</t>
    <rPh sb="4" eb="6">
      <t>シャゲキ</t>
    </rPh>
    <phoneticPr fontId="4"/>
  </si>
  <si>
    <t>少林寺拳法</t>
    <rPh sb="0" eb="3">
      <t>ショウリンジ</t>
    </rPh>
    <rPh sb="3" eb="5">
      <t>ケンポウ</t>
    </rPh>
    <phoneticPr fontId="4"/>
  </si>
  <si>
    <t>カヌー</t>
    <phoneticPr fontId="4"/>
  </si>
  <si>
    <t>スケート</t>
  </si>
  <si>
    <t>スケート</t>
    <phoneticPr fontId="4"/>
  </si>
  <si>
    <t>野球</t>
    <rPh sb="0" eb="2">
      <t>ヤキュウ</t>
    </rPh>
    <phoneticPr fontId="4"/>
  </si>
  <si>
    <t>軟式野球</t>
    <rPh sb="0" eb="2">
      <t>ナンシキ</t>
    </rPh>
    <rPh sb="2" eb="4">
      <t>ヤキュウ</t>
    </rPh>
    <phoneticPr fontId="4"/>
  </si>
  <si>
    <t>その他（　　　）</t>
    <rPh sb="2" eb="3">
      <t>ホカ</t>
    </rPh>
    <phoneticPr fontId="4"/>
  </si>
  <si>
    <t>普通科　履修単位数</t>
    <rPh sb="0" eb="2">
      <t>フツウ</t>
    </rPh>
    <rPh sb="2" eb="3">
      <t>カ</t>
    </rPh>
    <rPh sb="4" eb="6">
      <t>リシュウ</t>
    </rPh>
    <rPh sb="6" eb="9">
      <t>タンイスウ</t>
    </rPh>
    <phoneticPr fontId="4"/>
  </si>
  <si>
    <t>専門学科　履修単位数</t>
    <rPh sb="0" eb="2">
      <t>センモン</t>
    </rPh>
    <rPh sb="2" eb="4">
      <t>ガッカ</t>
    </rPh>
    <rPh sb="5" eb="7">
      <t>リシュウ</t>
    </rPh>
    <rPh sb="7" eb="10">
      <t>タンイスウ</t>
    </rPh>
    <phoneticPr fontId="4"/>
  </si>
  <si>
    <t>体育科・体育コース　履修単位数</t>
    <rPh sb="0" eb="2">
      <t>タイイク</t>
    </rPh>
    <rPh sb="2" eb="3">
      <t>カ</t>
    </rPh>
    <rPh sb="4" eb="6">
      <t>タイイク</t>
    </rPh>
    <rPh sb="10" eb="12">
      <t>リシュウ</t>
    </rPh>
    <rPh sb="12" eb="15">
      <t>タンイスウ</t>
    </rPh>
    <phoneticPr fontId="4"/>
  </si>
  <si>
    <t>体力テスト</t>
    <rPh sb="0" eb="2">
      <t>タイリョク</t>
    </rPh>
    <phoneticPr fontId="4"/>
  </si>
  <si>
    <t>実施</t>
    <rPh sb="0" eb="2">
      <t>ジッシ</t>
    </rPh>
    <phoneticPr fontId="4"/>
  </si>
  <si>
    <t>時期</t>
    <rPh sb="0" eb="2">
      <t>ジキ</t>
    </rPh>
    <phoneticPr fontId="4"/>
  </si>
  <si>
    <t>主管</t>
    <rPh sb="0" eb="2">
      <t>シュカン</t>
    </rPh>
    <phoneticPr fontId="4"/>
  </si>
  <si>
    <t>体育祭</t>
    <rPh sb="0" eb="3">
      <t>タイイクサイ</t>
    </rPh>
    <phoneticPr fontId="4"/>
  </si>
  <si>
    <t>型式</t>
    <rPh sb="0" eb="2">
      <t>ケイシキ</t>
    </rPh>
    <phoneticPr fontId="4"/>
  </si>
  <si>
    <t>特定</t>
    <rPh sb="0" eb="2">
      <t>トクテイ</t>
    </rPh>
    <phoneticPr fontId="4"/>
  </si>
  <si>
    <t>球技大会</t>
    <rPh sb="0" eb="2">
      <t>キュウギ</t>
    </rPh>
    <rPh sb="2" eb="4">
      <t>タイカイ</t>
    </rPh>
    <phoneticPr fontId="4"/>
  </si>
  <si>
    <t>マラソン</t>
    <phoneticPr fontId="4"/>
  </si>
  <si>
    <t>その他</t>
    <rPh sb="2" eb="3">
      <t>ホカ</t>
    </rPh>
    <phoneticPr fontId="4"/>
  </si>
  <si>
    <t>プール</t>
    <phoneticPr fontId="4"/>
  </si>
  <si>
    <t>有無</t>
    <rPh sb="0" eb="2">
      <t>ウム</t>
    </rPh>
    <phoneticPr fontId="4"/>
  </si>
  <si>
    <t>使用</t>
    <rPh sb="0" eb="2">
      <t>シヨウ</t>
    </rPh>
    <phoneticPr fontId="4"/>
  </si>
  <si>
    <t>1年</t>
    <rPh sb="1" eb="2">
      <t>ネン</t>
    </rPh>
    <phoneticPr fontId="4"/>
  </si>
  <si>
    <t>2年</t>
    <rPh sb="1" eb="2">
      <t>ネン</t>
    </rPh>
    <phoneticPr fontId="4"/>
  </si>
  <si>
    <t>3年</t>
    <rPh sb="1" eb="2">
      <t>ネン</t>
    </rPh>
    <phoneticPr fontId="4"/>
  </si>
  <si>
    <t>4年</t>
    <rPh sb="1" eb="2">
      <t>ネン</t>
    </rPh>
    <phoneticPr fontId="4"/>
  </si>
  <si>
    <t>武道・ダンス実施状況</t>
    <rPh sb="0" eb="2">
      <t>ブドウ</t>
    </rPh>
    <rPh sb="6" eb="8">
      <t>ジッシ</t>
    </rPh>
    <rPh sb="8" eb="10">
      <t>ジョウキョウ</t>
    </rPh>
    <phoneticPr fontId="4"/>
  </si>
  <si>
    <t>体育以外</t>
    <rPh sb="0" eb="2">
      <t>タイイク</t>
    </rPh>
    <rPh sb="2" eb="4">
      <t>イガイ</t>
    </rPh>
    <phoneticPr fontId="4"/>
  </si>
  <si>
    <t>他</t>
    <rPh sb="0" eb="1">
      <t>ホカ</t>
    </rPh>
    <phoneticPr fontId="4"/>
  </si>
  <si>
    <t>創作</t>
    <rPh sb="0" eb="2">
      <t>ソウサク</t>
    </rPh>
    <phoneticPr fontId="4"/>
  </si>
  <si>
    <t>フォーク</t>
    <phoneticPr fontId="4"/>
  </si>
  <si>
    <t>リズム</t>
    <phoneticPr fontId="4"/>
  </si>
  <si>
    <t>体育</t>
    <rPh sb="0" eb="2">
      <t>タイイク</t>
    </rPh>
    <phoneticPr fontId="4"/>
  </si>
  <si>
    <t>部活指導</t>
    <rPh sb="0" eb="2">
      <t>ブカツ</t>
    </rPh>
    <rPh sb="2" eb="4">
      <t>シドウ</t>
    </rPh>
    <phoneticPr fontId="4"/>
  </si>
  <si>
    <t>休養日</t>
    <rPh sb="0" eb="3">
      <t>キュウヨウビ</t>
    </rPh>
    <phoneticPr fontId="4"/>
  </si>
  <si>
    <t>学校番号</t>
    <rPh sb="0" eb="2">
      <t>ガッコウ</t>
    </rPh>
    <rPh sb="2" eb="4">
      <t>バンゴウ</t>
    </rPh>
    <phoneticPr fontId="4"/>
  </si>
  <si>
    <t>校名</t>
    <rPh sb="0" eb="2">
      <t>コウメイ</t>
    </rPh>
    <phoneticPr fontId="4"/>
  </si>
  <si>
    <t>男</t>
  </si>
  <si>
    <t>女</t>
  </si>
  <si>
    <t>男女</t>
  </si>
  <si>
    <t>不使用</t>
    <rPh sb="0" eb="3">
      <t>フシヨウ</t>
    </rPh>
    <phoneticPr fontId="4"/>
  </si>
  <si>
    <t>普通科</t>
    <rPh sb="0" eb="2">
      <t>フツウ</t>
    </rPh>
    <rPh sb="2" eb="3">
      <t>カ</t>
    </rPh>
    <phoneticPr fontId="4"/>
  </si>
  <si>
    <t>専門学科</t>
    <rPh sb="0" eb="2">
      <t>センモン</t>
    </rPh>
    <rPh sb="2" eb="3">
      <t>ガク</t>
    </rPh>
    <rPh sb="3" eb="4">
      <t>カ</t>
    </rPh>
    <phoneticPr fontId="4"/>
  </si>
  <si>
    <t>体育科</t>
    <rPh sb="0" eb="2">
      <t>タイイク</t>
    </rPh>
    <rPh sb="2" eb="3">
      <t>カ</t>
    </rPh>
    <phoneticPr fontId="4"/>
  </si>
  <si>
    <t>体育コース</t>
    <rPh sb="0" eb="2">
      <t>タイイク</t>
    </rPh>
    <phoneticPr fontId="4"/>
  </si>
  <si>
    <t>数</t>
    <rPh sb="0" eb="1">
      <t>カズ</t>
    </rPh>
    <phoneticPr fontId="4"/>
  </si>
  <si>
    <t>有無</t>
    <rPh sb="0" eb="2">
      <t>ウム</t>
    </rPh>
    <phoneticPr fontId="4"/>
  </si>
  <si>
    <t>カウント</t>
  </si>
  <si>
    <t>カウント</t>
    <phoneticPr fontId="4"/>
  </si>
  <si>
    <t>※２　勤務年数は，正規職員（再任用含む）の年数で，講師は年数に数えない。転入者は現在校「１」とし，前所属を</t>
    <rPh sb="3" eb="5">
      <t>キンム</t>
    </rPh>
    <rPh sb="5" eb="7">
      <t>ネンスウ</t>
    </rPh>
    <rPh sb="9" eb="11">
      <t>セイキ</t>
    </rPh>
    <rPh sb="11" eb="13">
      <t>ショクイン</t>
    </rPh>
    <rPh sb="14" eb="17">
      <t>サイニンヨウ</t>
    </rPh>
    <rPh sb="17" eb="18">
      <t>フク</t>
    </rPh>
    <rPh sb="21" eb="23">
      <t>ネンスウ</t>
    </rPh>
    <rPh sb="25" eb="27">
      <t>コウシ</t>
    </rPh>
    <rPh sb="28" eb="30">
      <t>ネンスウ</t>
    </rPh>
    <rPh sb="31" eb="32">
      <t>カゾ</t>
    </rPh>
    <phoneticPr fontId="4"/>
  </si>
  <si>
    <t>　　   記入。再任用職員は，正規採用後の通算年数を入力。（正規採用期間＋再任用期間）</t>
    <rPh sb="8" eb="11">
      <t>サイニンヨウ</t>
    </rPh>
    <rPh sb="11" eb="13">
      <t>ショクイン</t>
    </rPh>
    <rPh sb="15" eb="17">
      <t>セイキ</t>
    </rPh>
    <rPh sb="17" eb="20">
      <t>サイヨウゴ</t>
    </rPh>
    <rPh sb="21" eb="23">
      <t>ツウサン</t>
    </rPh>
    <rPh sb="23" eb="25">
      <t>ネンスウ</t>
    </rPh>
    <rPh sb="26" eb="28">
      <t>ニュウリョク</t>
    </rPh>
    <rPh sb="30" eb="32">
      <t>セイキ</t>
    </rPh>
    <rPh sb="32" eb="34">
      <t>サイヨウ</t>
    </rPh>
    <rPh sb="34" eb="36">
      <t>キカン</t>
    </rPh>
    <rPh sb="37" eb="40">
      <t>サイニンヨウ</t>
    </rPh>
    <rPh sb="40" eb="42">
      <t>キカン</t>
    </rPh>
    <phoneticPr fontId="4"/>
  </si>
  <si>
    <t>※１　学科あるいはコースにより単位数が異なる場合はすべて記入してください。２年生でコース分けの場合も，１年生の</t>
    <rPh sb="3" eb="5">
      <t>ガッカ</t>
    </rPh>
    <rPh sb="15" eb="18">
      <t>タンイスウ</t>
    </rPh>
    <rPh sb="19" eb="20">
      <t>コト</t>
    </rPh>
    <rPh sb="22" eb="24">
      <t>バアイ</t>
    </rPh>
    <rPh sb="28" eb="30">
      <t>キニュウ</t>
    </rPh>
    <rPh sb="38" eb="40">
      <t>ネンセイ</t>
    </rPh>
    <rPh sb="44" eb="45">
      <t>ワ</t>
    </rPh>
    <rPh sb="47" eb="49">
      <t>バアイ</t>
    </rPh>
    <rPh sb="52" eb="54">
      <t>ネンセイ</t>
    </rPh>
    <phoneticPr fontId="4"/>
  </si>
  <si>
    <t>　　　単位数を，すべてのコースに入力してください。</t>
    <rPh sb="16" eb="18">
      <t>ニュウリョク</t>
    </rPh>
    <phoneticPr fontId="4"/>
  </si>
  <si>
    <t xml:space="preserve"> ○：男子のみ必修
 ●：男子のみ選択
 △：女子のみ必修
 ▲：女子のみ選択
 □：男女必修
 ■：男女選択</t>
    <phoneticPr fontId="4"/>
  </si>
  <si>
    <t>ハーフ</t>
    <phoneticPr fontId="4"/>
  </si>
  <si>
    <t>フル</t>
    <phoneticPr fontId="4"/>
  </si>
  <si>
    <t>その他</t>
    <rPh sb="2" eb="3">
      <t>タ</t>
    </rPh>
    <phoneticPr fontId="4"/>
  </si>
  <si>
    <t>臨任</t>
    <rPh sb="0" eb="1">
      <t>リン</t>
    </rPh>
    <rPh sb="1" eb="2">
      <t>ニン</t>
    </rPh>
    <phoneticPr fontId="4"/>
  </si>
  <si>
    <t>非常勤</t>
    <rPh sb="0" eb="3">
      <t>ヒジョウキン</t>
    </rPh>
    <phoneticPr fontId="4"/>
  </si>
  <si>
    <t>●●　●●</t>
    <phoneticPr fontId="4"/>
  </si>
  <si>
    <t>男</t>
    <rPh sb="0" eb="1">
      <t>オトコ</t>
    </rPh>
    <phoneticPr fontId="4"/>
  </si>
  <si>
    <t>フル</t>
  </si>
  <si>
    <t>▲▲　▲▲</t>
    <phoneticPr fontId="4"/>
  </si>
  <si>
    <t>▽▽高校</t>
    <rPh sb="2" eb="4">
      <t>コウコウ</t>
    </rPh>
    <phoneticPr fontId="4"/>
  </si>
  <si>
    <t>学校番号</t>
    <rPh sb="0" eb="2">
      <t>ガッコウ</t>
    </rPh>
    <rPh sb="2" eb="4">
      <t>バンゴウ</t>
    </rPh>
    <phoneticPr fontId="4"/>
  </si>
  <si>
    <t>学校別</t>
    <rPh sb="0" eb="2">
      <t>ガッコウ</t>
    </rPh>
    <rPh sb="2" eb="3">
      <t>ベツ</t>
    </rPh>
    <phoneticPr fontId="4"/>
  </si>
  <si>
    <t>学校内順</t>
    <rPh sb="0" eb="2">
      <t>ガッコウ</t>
    </rPh>
    <rPh sb="2" eb="3">
      <t>ナイ</t>
    </rPh>
    <rPh sb="3" eb="4">
      <t>ジュン</t>
    </rPh>
    <phoneticPr fontId="4"/>
  </si>
  <si>
    <t>年齢</t>
    <rPh sb="0" eb="1">
      <t>トシ</t>
    </rPh>
    <rPh sb="1" eb="2">
      <t>ヨワイ</t>
    </rPh>
    <phoneticPr fontId="4"/>
  </si>
  <si>
    <t>新規</t>
    <rPh sb="0" eb="2">
      <t>シンキ</t>
    </rPh>
    <phoneticPr fontId="4"/>
  </si>
  <si>
    <t>再任用</t>
    <rPh sb="0" eb="3">
      <t>サイニンヨウ</t>
    </rPh>
    <phoneticPr fontId="4"/>
  </si>
  <si>
    <t>講師</t>
    <rPh sb="0" eb="2">
      <t>コウシ</t>
    </rPh>
    <phoneticPr fontId="4"/>
  </si>
  <si>
    <t>前所属</t>
    <rPh sb="0" eb="1">
      <t>ゼン</t>
    </rPh>
    <rPh sb="1" eb="3">
      <t>ショゾク</t>
    </rPh>
    <phoneticPr fontId="4"/>
  </si>
  <si>
    <t>①</t>
  </si>
  <si>
    <t>②</t>
  </si>
  <si>
    <t>県立</t>
    <rPh sb="0" eb="1">
      <t>ケン</t>
    </rPh>
    <rPh sb="1" eb="2">
      <t>リツ</t>
    </rPh>
    <phoneticPr fontId="2"/>
  </si>
  <si>
    <t>市立</t>
    <rPh sb="0" eb="2">
      <t>イチリツ</t>
    </rPh>
    <phoneticPr fontId="2"/>
  </si>
  <si>
    <t>定時</t>
    <rPh sb="0" eb="2">
      <t>テイジ</t>
    </rPh>
    <phoneticPr fontId="2"/>
  </si>
  <si>
    <t>通信</t>
    <rPh sb="0" eb="2">
      <t>ツウシン</t>
    </rPh>
    <phoneticPr fontId="2"/>
  </si>
  <si>
    <t>　（２）　保健体育科職員は，ＡＥＤの使用方法を理解していますか。</t>
    <rPh sb="5" eb="7">
      <t>ホケン</t>
    </rPh>
    <rPh sb="7" eb="9">
      <t>タイイク</t>
    </rPh>
    <rPh sb="9" eb="10">
      <t>カ</t>
    </rPh>
    <rPh sb="10" eb="12">
      <t>ショクイン</t>
    </rPh>
    <rPh sb="18" eb="20">
      <t>シヨウ</t>
    </rPh>
    <rPh sb="20" eb="22">
      <t>ホウホウ</t>
    </rPh>
    <rPh sb="23" eb="25">
      <t>リカイ</t>
    </rPh>
    <phoneticPr fontId="4"/>
  </si>
  <si>
    <t>１　保健体育担当職員</t>
    <rPh sb="2" eb="4">
      <t>ホケン</t>
    </rPh>
    <rPh sb="4" eb="6">
      <t>タイイク</t>
    </rPh>
    <rPh sb="6" eb="8">
      <t>タントウ</t>
    </rPh>
    <rPh sb="8" eb="10">
      <t>ショクイン</t>
    </rPh>
    <phoneticPr fontId="4"/>
  </si>
  <si>
    <t>学校名</t>
    <rPh sb="0" eb="3">
      <t>ガッコウメイ</t>
    </rPh>
    <phoneticPr fontId="4"/>
  </si>
  <si>
    <t>千葉県教育庁教育振興部保健体育課長　様</t>
    <rPh sb="0" eb="3">
      <t>チバケン</t>
    </rPh>
    <rPh sb="3" eb="6">
      <t>キョウイクチョウ</t>
    </rPh>
    <rPh sb="6" eb="8">
      <t>キョウイク</t>
    </rPh>
    <rPh sb="8" eb="10">
      <t>シンコウ</t>
    </rPh>
    <rPh sb="10" eb="11">
      <t>ブ</t>
    </rPh>
    <rPh sb="11" eb="13">
      <t>ホケン</t>
    </rPh>
    <rPh sb="13" eb="15">
      <t>タイイク</t>
    </rPh>
    <rPh sb="15" eb="17">
      <t>カチョウ</t>
    </rPh>
    <rPh sb="18" eb="19">
      <t>サマ</t>
    </rPh>
    <phoneticPr fontId="4"/>
  </si>
  <si>
    <t>※４月中旬決定予定</t>
    <rPh sb="2" eb="3">
      <t>ガツ</t>
    </rPh>
    <rPh sb="3" eb="5">
      <t>チュウジュン</t>
    </rPh>
    <rPh sb="5" eb="7">
      <t>ケッテイ</t>
    </rPh>
    <rPh sb="7" eb="9">
      <t>ヨテイ</t>
    </rPh>
    <phoneticPr fontId="4"/>
  </si>
  <si>
    <t>※４月中旬決定予定（派遣希望を提出した学校は、決定後に入力して提出）</t>
    <rPh sb="2" eb="3">
      <t>ガツ</t>
    </rPh>
    <rPh sb="3" eb="5">
      <t>チュウジュン</t>
    </rPh>
    <rPh sb="5" eb="7">
      <t>ケッテイ</t>
    </rPh>
    <rPh sb="7" eb="9">
      <t>ヨテイ</t>
    </rPh>
    <rPh sb="10" eb="12">
      <t>ハケン</t>
    </rPh>
    <rPh sb="12" eb="14">
      <t>キボウ</t>
    </rPh>
    <rPh sb="15" eb="17">
      <t>テイシュツ</t>
    </rPh>
    <rPh sb="19" eb="21">
      <t>ガッコウ</t>
    </rPh>
    <rPh sb="23" eb="25">
      <t>ケッテイ</t>
    </rPh>
    <rPh sb="25" eb="26">
      <t>ゴ</t>
    </rPh>
    <rPh sb="27" eb="29">
      <t>ニュウリョク</t>
    </rPh>
    <rPh sb="31" eb="33">
      <t>テイシュツ</t>
    </rPh>
    <phoneticPr fontId="4"/>
  </si>
  <si>
    <t>７　体育関係学校行事の実施状況（令和５年度予定）</t>
    <rPh sb="2" eb="4">
      <t>タイイク</t>
    </rPh>
    <rPh sb="4" eb="6">
      <t>カンケイ</t>
    </rPh>
    <rPh sb="6" eb="8">
      <t>ガッコウ</t>
    </rPh>
    <rPh sb="8" eb="10">
      <t>ギョウジ</t>
    </rPh>
    <rPh sb="11" eb="13">
      <t>ジッシ</t>
    </rPh>
    <rPh sb="13" eb="15">
      <t>ジョウキョウ</t>
    </rPh>
    <rPh sb="16" eb="18">
      <t>レイワ</t>
    </rPh>
    <rPh sb="19" eb="21">
      <t>ネンド</t>
    </rPh>
    <rPh sb="21" eb="23">
      <t>ヨテイ</t>
    </rPh>
    <phoneticPr fontId="4"/>
  </si>
  <si>
    <t>　（９）　部活動に関するガイドラインを活用していますか。</t>
    <rPh sb="5" eb="8">
      <t>ブカツドウ</t>
    </rPh>
    <rPh sb="9" eb="10">
      <t>カン</t>
    </rPh>
    <phoneticPr fontId="4"/>
  </si>
  <si>
    <t>学校体育要覧</t>
    <phoneticPr fontId="4"/>
  </si>
  <si>
    <t>※３　新規採用者，再任用，講師は該当欄のプルダウンリストより入力。</t>
    <rPh sb="3" eb="5">
      <t>シンキ</t>
    </rPh>
    <rPh sb="5" eb="7">
      <t>サイヨウ</t>
    </rPh>
    <rPh sb="7" eb="8">
      <t>シャ</t>
    </rPh>
    <rPh sb="9" eb="12">
      <t>サイニンヨウ</t>
    </rPh>
    <rPh sb="13" eb="15">
      <t>コウシ</t>
    </rPh>
    <rPh sb="16" eb="18">
      <t>ガイトウ</t>
    </rPh>
    <rPh sb="18" eb="19">
      <t>ラン</t>
    </rPh>
    <rPh sb="30" eb="32">
      <t>ニュウリョク</t>
    </rPh>
    <phoneticPr fontId="4"/>
  </si>
  <si>
    <t>※４　武道有段者は段位をプルダウンリストより入力（例：初，二）</t>
    <rPh sb="3" eb="5">
      <t>ブドウ</t>
    </rPh>
    <rPh sb="5" eb="8">
      <t>ユウダンシャ</t>
    </rPh>
    <rPh sb="9" eb="11">
      <t>ダンイ</t>
    </rPh>
    <rPh sb="22" eb="24">
      <t>ニュウリョク</t>
    </rPh>
    <rPh sb="25" eb="26">
      <t>レイ</t>
    </rPh>
    <rPh sb="27" eb="28">
      <t>ショ</t>
    </rPh>
    <rPh sb="29" eb="30">
      <t>２</t>
    </rPh>
    <phoneticPr fontId="4"/>
  </si>
  <si>
    <t>令和６年○○月○○日</t>
    <rPh sb="0" eb="2">
      <t>レイワ</t>
    </rPh>
    <rPh sb="3" eb="4">
      <t>ネン</t>
    </rPh>
    <rPh sb="6" eb="7">
      <t>ガツ</t>
    </rPh>
    <rPh sb="9" eb="10">
      <t>ヒ</t>
    </rPh>
    <phoneticPr fontId="4"/>
  </si>
  <si>
    <t>　令和６年４月○日付け，教保体第○○号で照会のあったこのことについて，下記のとおり回答します。</t>
    <rPh sb="1" eb="3">
      <t>レイワ</t>
    </rPh>
    <rPh sb="4" eb="5">
      <t>ネン</t>
    </rPh>
    <rPh sb="5" eb="6">
      <t>ヘイネン</t>
    </rPh>
    <rPh sb="6" eb="7">
      <t>ガツ</t>
    </rPh>
    <rPh sb="8" eb="9">
      <t>ヒ</t>
    </rPh>
    <rPh sb="9" eb="10">
      <t>ツ</t>
    </rPh>
    <rPh sb="12" eb="13">
      <t>キョウ</t>
    </rPh>
    <rPh sb="13" eb="14">
      <t>ホ</t>
    </rPh>
    <rPh sb="14" eb="15">
      <t>カラダ</t>
    </rPh>
    <rPh sb="15" eb="16">
      <t>ダイ</t>
    </rPh>
    <rPh sb="18" eb="19">
      <t>ゴウ</t>
    </rPh>
    <rPh sb="20" eb="22">
      <t>ショウカイ</t>
    </rPh>
    <rPh sb="35" eb="37">
      <t>カキ</t>
    </rPh>
    <rPh sb="41" eb="43">
      <t>カイトウ</t>
    </rPh>
    <phoneticPr fontId="4"/>
  </si>
  <si>
    <t>※１　年齢，勤務年数は令和６年度末で記入。</t>
    <rPh sb="3" eb="5">
      <t>ネンレイ</t>
    </rPh>
    <rPh sb="6" eb="8">
      <t>キンム</t>
    </rPh>
    <rPh sb="8" eb="10">
      <t>ネンスウ</t>
    </rPh>
    <rPh sb="11" eb="13">
      <t>レイワ</t>
    </rPh>
    <rPh sb="14" eb="15">
      <t>ネン</t>
    </rPh>
    <rPh sb="15" eb="16">
      <t>ド</t>
    </rPh>
    <rPh sb="16" eb="17">
      <t>マツ</t>
    </rPh>
    <rPh sb="18" eb="20">
      <t>キニュウ</t>
    </rPh>
    <phoneticPr fontId="4"/>
  </si>
  <si>
    <t>※３　新規採用者（R6から採用），再任用，講師は該当欄のプルダウンリストより入力。</t>
    <rPh sb="3" eb="5">
      <t>シンキ</t>
    </rPh>
    <rPh sb="5" eb="7">
      <t>サイヨウ</t>
    </rPh>
    <rPh sb="7" eb="8">
      <t>シャ</t>
    </rPh>
    <rPh sb="13" eb="15">
      <t>サイヨウ</t>
    </rPh>
    <rPh sb="17" eb="20">
      <t>サイニンヨウ</t>
    </rPh>
    <rPh sb="21" eb="23">
      <t>コウシ</t>
    </rPh>
    <rPh sb="24" eb="26">
      <t>ガイトウ</t>
    </rPh>
    <rPh sb="26" eb="27">
      <t>ラン</t>
    </rPh>
    <rPh sb="38" eb="40">
      <t>ニュウリョク</t>
    </rPh>
    <phoneticPr fontId="4"/>
  </si>
  <si>
    <t>８　水泳実施状況
（Ｒ６年度予定）</t>
    <phoneticPr fontId="4"/>
  </si>
  <si>
    <t>９　武道，ダンス実施状況（Ｒ６年度予定）</t>
    <rPh sb="2" eb="4">
      <t>ブドウ</t>
    </rPh>
    <rPh sb="8" eb="10">
      <t>ジッシ</t>
    </rPh>
    <rPh sb="10" eb="12">
      <t>ジョウキョウ</t>
    </rPh>
    <rPh sb="15" eb="17">
      <t>ネンド</t>
    </rPh>
    <rPh sb="17" eb="19">
      <t>ヨテイ</t>
    </rPh>
    <phoneticPr fontId="4"/>
  </si>
  <si>
    <t>７　体育関係学校行事の実施状況（Ｒ６年度予定）</t>
    <rPh sb="2" eb="4">
      <t>タイイク</t>
    </rPh>
    <rPh sb="4" eb="6">
      <t>カンケイ</t>
    </rPh>
    <rPh sb="6" eb="8">
      <t>ガッコウ</t>
    </rPh>
    <rPh sb="8" eb="10">
      <t>ギョウジ</t>
    </rPh>
    <rPh sb="11" eb="13">
      <t>ジッシ</t>
    </rPh>
    <rPh sb="13" eb="15">
      <t>ジョウキョウ</t>
    </rPh>
    <rPh sb="18" eb="20">
      <t>ネンド</t>
    </rPh>
    <rPh sb="20" eb="22">
      <t>ヨテイ</t>
    </rPh>
    <phoneticPr fontId="4"/>
  </si>
  <si>
    <t xml:space="preserve"> （10）  「運動部活動チェックファイブ」を活用していますか。※３</t>
    <rPh sb="8" eb="10">
      <t>ウンドウ</t>
    </rPh>
    <rPh sb="10" eb="11">
      <t>ブ</t>
    </rPh>
    <rPh sb="11" eb="13">
      <t>カツドウ</t>
    </rPh>
    <phoneticPr fontId="4"/>
  </si>
  <si>
    <t>※２，３　千葉県教育委員会HPの学校体育要覧ページ内「事故防止チェックシート」に様式あり</t>
    <rPh sb="5" eb="13">
      <t>チバケンキョウイクイインカイ</t>
    </rPh>
    <rPh sb="16" eb="18">
      <t>ガッコウ</t>
    </rPh>
    <rPh sb="18" eb="20">
      <t>タイイク</t>
    </rPh>
    <rPh sb="20" eb="22">
      <t>ヨウラン</t>
    </rPh>
    <rPh sb="25" eb="26">
      <t>ナイ</t>
    </rPh>
    <rPh sb="27" eb="31">
      <t>ジコボウシ</t>
    </rPh>
    <rPh sb="40" eb="42">
      <t>ヨウシキ</t>
    </rPh>
    <phoneticPr fontId="4"/>
  </si>
  <si>
    <t xml:space="preserve"> （11）  体育関係（含運動部活動）の施設・設備・備品について，毎月１回安全点検を実施していますか。</t>
    <rPh sb="7" eb="9">
      <t>タイイク</t>
    </rPh>
    <rPh sb="9" eb="11">
      <t>カンケイ</t>
    </rPh>
    <rPh sb="12" eb="13">
      <t>フク</t>
    </rPh>
    <rPh sb="13" eb="15">
      <t>ウンドウ</t>
    </rPh>
    <rPh sb="15" eb="16">
      <t>ブ</t>
    </rPh>
    <rPh sb="16" eb="18">
      <t>カツドウ</t>
    </rPh>
    <rPh sb="20" eb="22">
      <t>シセツ</t>
    </rPh>
    <rPh sb="23" eb="25">
      <t>セツビ</t>
    </rPh>
    <rPh sb="26" eb="28">
      <t>ビヒン</t>
    </rPh>
    <rPh sb="33" eb="35">
      <t>マイツキ</t>
    </rPh>
    <rPh sb="36" eb="37">
      <t>カイ</t>
    </rPh>
    <rPh sb="37" eb="39">
      <t>アンゼン</t>
    </rPh>
    <rPh sb="39" eb="41">
      <t>テンケン</t>
    </rPh>
    <rPh sb="42" eb="44">
      <t>ジッシ</t>
    </rPh>
    <phoneticPr fontId="4"/>
  </si>
  <si>
    <t>令和６年度公立高等学校体育経営調査について（回答）</t>
    <rPh sb="0" eb="2">
      <t>レイワ</t>
    </rPh>
    <rPh sb="3" eb="5">
      <t>ネンド</t>
    </rPh>
    <rPh sb="5" eb="7">
      <t>コウリツ</t>
    </rPh>
    <rPh sb="7" eb="9">
      <t>コウトウ</t>
    </rPh>
    <rPh sb="9" eb="11">
      <t>ガッコウ</t>
    </rPh>
    <rPh sb="11" eb="13">
      <t>タイイク</t>
    </rPh>
    <rPh sb="13" eb="15">
      <t>ケイエイ</t>
    </rPh>
    <rPh sb="15" eb="17">
      <t>チョウサ</t>
    </rPh>
    <rPh sb="22" eb="24">
      <t>カイトウ</t>
    </rPh>
    <phoneticPr fontId="4"/>
  </si>
  <si>
    <t>①部の設置はあるものの，技術指導をできる顧問が一人も配置されていない運動部活動を全てあげてください。</t>
    <rPh sb="1" eb="2">
      <t>ブ</t>
    </rPh>
    <rPh sb="3" eb="5">
      <t>セッチ</t>
    </rPh>
    <rPh sb="12" eb="14">
      <t>ギジュツ</t>
    </rPh>
    <rPh sb="14" eb="16">
      <t>シドウ</t>
    </rPh>
    <rPh sb="20" eb="22">
      <t>コモン</t>
    </rPh>
    <rPh sb="23" eb="25">
      <t>ヒトリ</t>
    </rPh>
    <rPh sb="26" eb="28">
      <t>ハイチ</t>
    </rPh>
    <rPh sb="34" eb="36">
      <t>ウンドウ</t>
    </rPh>
    <rPh sb="36" eb="39">
      <t>ブカツドウ</t>
    </rPh>
    <rPh sb="40" eb="41">
      <t>スベ</t>
    </rPh>
    <phoneticPr fontId="4"/>
  </si>
  <si>
    <t>①部の設置はあるものの，技術指導をできる顧問が一人も配置されていない運動部活動を全てあげてください。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</si>
</sst>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quot;(&quot;#&quot;)&quot;"/>
    <numFmt numFmtId="178" formatCode="&quot;(&quot;@&quot;)&quot;"/>
  </numFmts>
  <fonts count="29">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11"/>
      <color indexed="8"/>
      <name val="ＭＳ Ｐゴシック"/>
      <family val="3"/>
      <charset val="128"/>
    </font>
    <font>
      <sz val="11"/>
      <color theme="1"/>
      <name val="ＭＳ Ｐゴシック"/>
      <family val="3"/>
      <charset val="128"/>
    </font>
    <font>
      <sz val="8"/>
      <color theme="1"/>
      <name val="ＭＳ Ｐゴシック"/>
      <family val="3"/>
      <charset val="128"/>
    </font>
    <font>
      <b/>
      <sz val="11"/>
      <color theme="1"/>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diagonalUp="1">
      <left/>
      <right style="thin">
        <color indexed="64"/>
      </right>
      <top/>
      <bottom style="thin">
        <color indexed="64"/>
      </bottom>
      <diagonal style="thin">
        <color auto="1"/>
      </diagonal>
    </border>
    <border diagonalUp="1">
      <left/>
      <right style="thin">
        <color indexed="64"/>
      </right>
      <top style="thin">
        <color indexed="64"/>
      </top>
      <bottom style="medium">
        <color indexed="64"/>
      </bottom>
      <diagonal style="thin">
        <color auto="1"/>
      </diagonal>
    </border>
    <border diagonalUp="1">
      <left style="thin">
        <color indexed="64"/>
      </left>
      <right style="thin">
        <color indexed="64"/>
      </right>
      <top/>
      <bottom style="thin">
        <color indexed="64"/>
      </bottom>
      <diagonal style="thin">
        <color auto="1"/>
      </diagonal>
    </border>
    <border diagonalUp="1">
      <left style="thin">
        <color indexed="64"/>
      </left>
      <right style="medium">
        <color indexed="64"/>
      </right>
      <top/>
      <bottom style="thin">
        <color indexed="64"/>
      </bottom>
      <diagonal style="thin">
        <color auto="1"/>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s>
  <cellStyleXfs count="2">
    <xf numFmtId="0" fontId="0" fillId="0" borderId="0">
      <alignment vertical="center"/>
    </xf>
    <xf numFmtId="0" fontId="1" fillId="0" borderId="0">
      <alignment vertical="center"/>
    </xf>
  </cellStyleXfs>
  <cellXfs count="435">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5" fillId="0" borderId="5"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3" xfId="0" applyBorder="1">
      <alignment vertical="center"/>
    </xf>
    <xf numFmtId="0" fontId="7" fillId="0" borderId="0" xfId="0" applyFont="1">
      <alignment vertical="center"/>
    </xf>
    <xf numFmtId="0" fontId="4" fillId="0" borderId="2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6" fillId="0" borderId="9" xfId="0" applyFont="1" applyBorder="1" applyAlignment="1">
      <alignment horizontal="center" vertical="center"/>
    </xf>
    <xf numFmtId="0" fontId="7" fillId="0" borderId="18" xfId="0" applyFont="1" applyBorder="1">
      <alignment vertical="center"/>
    </xf>
    <xf numFmtId="0" fontId="7" fillId="0" borderId="19" xfId="0" applyFont="1" applyBorder="1">
      <alignment vertical="center"/>
    </xf>
    <xf numFmtId="0" fontId="7" fillId="0" borderId="29" xfId="0" applyFont="1" applyBorder="1">
      <alignment vertical="center"/>
    </xf>
    <xf numFmtId="0" fontId="7" fillId="0" borderId="11" xfId="0" applyFont="1" applyBorder="1">
      <alignment vertical="center"/>
    </xf>
    <xf numFmtId="0" fontId="7" fillId="0" borderId="25" xfId="0" applyFont="1" applyBorder="1">
      <alignment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0" fillId="0" borderId="9" xfId="0" applyBorder="1" applyAlignment="1">
      <alignment horizontal="center" vertical="center"/>
    </xf>
    <xf numFmtId="0" fontId="7" fillId="0" borderId="13" xfId="0" applyFont="1" applyBorder="1">
      <alignment vertical="center"/>
    </xf>
    <xf numFmtId="0" fontId="7" fillId="0" borderId="14" xfId="0" applyFont="1" applyBorder="1">
      <alignment vertical="center"/>
    </xf>
    <xf numFmtId="0" fontId="9" fillId="0" borderId="30" xfId="0" applyFont="1" applyBorder="1">
      <alignment vertical="center"/>
    </xf>
    <xf numFmtId="0" fontId="10" fillId="0" borderId="9" xfId="0" applyFont="1" applyBorder="1">
      <alignment vertical="center"/>
    </xf>
    <xf numFmtId="0" fontId="10" fillId="0" borderId="4" xfId="0" applyFont="1" applyBorder="1">
      <alignment vertical="center"/>
    </xf>
    <xf numFmtId="0" fontId="12" fillId="0" borderId="21" xfId="0" applyFont="1" applyBorder="1" applyAlignment="1">
      <alignment horizontal="center" vertical="center"/>
    </xf>
    <xf numFmtId="0" fontId="9" fillId="0" borderId="11" xfId="0" applyFont="1" applyBorder="1">
      <alignment vertical="center"/>
    </xf>
    <xf numFmtId="0" fontId="0" fillId="0" borderId="11" xfId="0" applyBorder="1">
      <alignment vertical="center"/>
    </xf>
    <xf numFmtId="0" fontId="6" fillId="0" borderId="0" xfId="0" applyFont="1">
      <alignment vertical="center"/>
    </xf>
    <xf numFmtId="0" fontId="0" fillId="0" borderId="0" xfId="0" applyAlignment="1">
      <alignment vertical="center" shrinkToFit="1"/>
    </xf>
    <xf numFmtId="0" fontId="0" fillId="3" borderId="32" xfId="0" applyFill="1" applyBorder="1">
      <alignment vertical="center"/>
    </xf>
    <xf numFmtId="0" fontId="0" fillId="3" borderId="15" xfId="0" applyFill="1" applyBorder="1">
      <alignment vertical="center"/>
    </xf>
    <xf numFmtId="0" fontId="0" fillId="3" borderId="7" xfId="0" applyFill="1" applyBorder="1">
      <alignment vertical="center"/>
    </xf>
    <xf numFmtId="0" fontId="24" fillId="0" borderId="1" xfId="0" applyFont="1" applyBorder="1" applyAlignment="1">
      <alignment vertical="center" wrapText="1"/>
    </xf>
    <xf numFmtId="0" fontId="18" fillId="0" borderId="1" xfId="0" applyFont="1" applyBorder="1">
      <alignment vertical="center"/>
    </xf>
    <xf numFmtId="0" fontId="18" fillId="0" borderId="1" xfId="0" applyFont="1" applyBorder="1" applyAlignment="1">
      <alignment vertical="center" shrinkToFit="1"/>
    </xf>
    <xf numFmtId="176" fontId="23" fillId="0" borderId="1" xfId="0" applyNumberFormat="1" applyFont="1" applyBorder="1" applyAlignment="1">
      <alignment horizontal="center" vertical="center"/>
    </xf>
    <xf numFmtId="0" fontId="24" fillId="0" borderId="23" xfId="0" applyFont="1" applyBorder="1" applyAlignment="1">
      <alignment vertical="center" wrapText="1"/>
    </xf>
    <xf numFmtId="0" fontId="18" fillId="0" borderId="2" xfId="0" applyFont="1" applyBorder="1">
      <alignment vertical="center"/>
    </xf>
    <xf numFmtId="0" fontId="18" fillId="0" borderId="1" xfId="0" applyFont="1" applyBorder="1" applyAlignment="1">
      <alignment vertical="center" wrapText="1"/>
    </xf>
    <xf numFmtId="0" fontId="18" fillId="0" borderId="8" xfId="0" applyFont="1" applyBorder="1">
      <alignment vertical="center"/>
    </xf>
    <xf numFmtId="0" fontId="18" fillId="0" borderId="1" xfId="0" applyFont="1" applyBorder="1" applyAlignment="1">
      <alignment vertical="center" textRotation="255"/>
    </xf>
    <xf numFmtId="0" fontId="21" fillId="0" borderId="1" xfId="0" applyFont="1" applyBorder="1" applyAlignment="1">
      <alignment vertical="center" textRotation="255"/>
    </xf>
    <xf numFmtId="0" fontId="1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0" xfId="0" applyFont="1">
      <alignment vertical="center"/>
    </xf>
    <xf numFmtId="0" fontId="0" fillId="0" borderId="38" xfId="0" applyBorder="1">
      <alignment vertical="center"/>
    </xf>
    <xf numFmtId="0" fontId="0" fillId="0" borderId="12" xfId="0" applyBorder="1">
      <alignment vertical="center"/>
    </xf>
    <xf numFmtId="0" fontId="0" fillId="0" borderId="40" xfId="0" applyBorder="1">
      <alignment vertical="center"/>
    </xf>
    <xf numFmtId="0" fontId="0" fillId="0" borderId="13" xfId="0" applyBorder="1">
      <alignment vertical="center"/>
    </xf>
    <xf numFmtId="0" fontId="14" fillId="0" borderId="0" xfId="0" applyFont="1">
      <alignment vertical="center"/>
    </xf>
    <xf numFmtId="0" fontId="0" fillId="3" borderId="0" xfId="0" applyFill="1">
      <alignment vertical="center"/>
    </xf>
    <xf numFmtId="0" fontId="0" fillId="0" borderId="61" xfId="0" applyBorder="1">
      <alignment vertical="center"/>
    </xf>
    <xf numFmtId="0" fontId="18" fillId="0" borderId="67" xfId="0" applyFont="1" applyBorder="1">
      <alignment vertical="center"/>
    </xf>
    <xf numFmtId="0" fontId="0" fillId="0" borderId="70" xfId="0"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6" fillId="0" borderId="0" xfId="0" applyFont="1" applyAlignment="1">
      <alignment vertical="center" shrinkToFit="1"/>
    </xf>
    <xf numFmtId="0" fontId="0" fillId="4" borderId="0" xfId="0" applyFill="1">
      <alignment vertical="center"/>
    </xf>
    <xf numFmtId="0" fontId="0" fillId="0" borderId="17" xfId="0" applyBorder="1">
      <alignment vertical="center"/>
    </xf>
    <xf numFmtId="0" fontId="0" fillId="0" borderId="16" xfId="0" applyBorder="1">
      <alignment vertical="center"/>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0" fillId="2" borderId="75" xfId="0" applyFill="1" applyBorder="1" applyAlignment="1">
      <alignment horizontal="center" vertical="center"/>
    </xf>
    <xf numFmtId="0" fontId="21" fillId="0" borderId="1"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5" fillId="0" borderId="62" xfId="0" applyFont="1" applyBorder="1" applyAlignment="1">
      <alignment horizontal="center" vertical="center"/>
    </xf>
    <xf numFmtId="0" fontId="5" fillId="0" borderId="66" xfId="0" applyFont="1" applyBorder="1" applyAlignment="1">
      <alignment horizontal="center" vertical="center"/>
    </xf>
    <xf numFmtId="0" fontId="0" fillId="0" borderId="23" xfId="0" applyBorder="1" applyAlignment="1">
      <alignment horizontal="center" vertical="center"/>
    </xf>
    <xf numFmtId="0" fontId="0" fillId="0" borderId="35" xfId="0" applyBorder="1">
      <alignment vertical="center"/>
    </xf>
    <xf numFmtId="0" fontId="0" fillId="0" borderId="53" xfId="0" applyBorder="1" applyAlignment="1">
      <alignment horizontal="center" vertical="center"/>
    </xf>
    <xf numFmtId="0" fontId="0" fillId="0" borderId="9" xfId="0" applyBorder="1">
      <alignment vertical="center"/>
    </xf>
    <xf numFmtId="0" fontId="0" fillId="0" borderId="43" xfId="0" applyBorder="1">
      <alignment vertical="center"/>
    </xf>
    <xf numFmtId="0" fontId="0" fillId="0" borderId="53" xfId="0" applyBorder="1">
      <alignment vertical="center"/>
    </xf>
    <xf numFmtId="0" fontId="0" fillId="0" borderId="0" xfId="0" applyAlignment="1">
      <alignment horizontal="right" vertical="center"/>
    </xf>
    <xf numFmtId="0" fontId="3" fillId="0" borderId="0" xfId="0" applyFont="1">
      <alignment vertical="center"/>
    </xf>
    <xf numFmtId="0" fontId="0" fillId="0" borderId="0" xfId="0" applyAlignment="1">
      <alignment horizontal="left" vertical="center"/>
    </xf>
    <xf numFmtId="0" fontId="6" fillId="0" borderId="0" xfId="0" applyFont="1" applyAlignment="1">
      <alignment horizontal="center" vertical="center"/>
    </xf>
    <xf numFmtId="0" fontId="0" fillId="0" borderId="9" xfId="0" applyBorder="1" applyAlignment="1">
      <alignment horizontal="right" vertical="center"/>
    </xf>
    <xf numFmtId="0" fontId="0" fillId="0" borderId="26" xfId="0" applyBorder="1" applyAlignment="1">
      <alignment horizontal="right" vertical="center"/>
    </xf>
    <xf numFmtId="0" fontId="7" fillId="0" borderId="63" xfId="0" applyFont="1" applyBorder="1" applyAlignment="1">
      <alignment horizontal="center" vertical="center" shrinkToFit="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46" xfId="0" applyFont="1" applyBorder="1" applyAlignment="1">
      <alignment horizontal="center" vertical="center"/>
    </xf>
    <xf numFmtId="0" fontId="0" fillId="0" borderId="32" xfId="0" applyBorder="1" applyAlignment="1">
      <alignment horizontal="center" vertical="center"/>
    </xf>
    <xf numFmtId="0" fontId="0" fillId="0" borderId="65" xfId="0" applyBorder="1">
      <alignment vertical="center"/>
    </xf>
    <xf numFmtId="0" fontId="0" fillId="0" borderId="45" xfId="0" applyBorder="1">
      <alignment vertical="center"/>
    </xf>
    <xf numFmtId="0" fontId="0" fillId="0" borderId="62"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14" fillId="0" borderId="12" xfId="0" applyFont="1" applyBorder="1" applyAlignment="1">
      <alignment vertical="center" wrapText="1"/>
    </xf>
    <xf numFmtId="0" fontId="14" fillId="0" borderId="12" xfId="0" applyFont="1" applyBorder="1">
      <alignment vertical="center"/>
    </xf>
    <xf numFmtId="0" fontId="0" fillId="0" borderId="56" xfId="0" applyBorder="1" applyAlignment="1">
      <alignment vertical="center" shrinkToFit="1"/>
    </xf>
    <xf numFmtId="0" fontId="0" fillId="0" borderId="41" xfId="0" applyBorder="1" applyAlignment="1">
      <alignment horizontal="center" vertical="center"/>
    </xf>
    <xf numFmtId="0" fontId="0" fillId="0" borderId="33" xfId="0" applyBorder="1" applyAlignment="1">
      <alignment horizontal="center" vertical="center"/>
    </xf>
    <xf numFmtId="0" fontId="0" fillId="0" borderId="19" xfId="0" applyBorder="1">
      <alignment vertical="center"/>
    </xf>
    <xf numFmtId="0" fontId="2" fillId="0" borderId="0" xfId="0" applyFont="1">
      <alignment vertical="center"/>
    </xf>
    <xf numFmtId="0" fontId="13" fillId="0" borderId="0" xfId="0" applyFont="1">
      <alignment vertical="center"/>
    </xf>
    <xf numFmtId="0" fontId="2" fillId="0" borderId="63" xfId="0" applyFont="1" applyBorder="1">
      <alignment vertical="center"/>
    </xf>
    <xf numFmtId="0" fontId="13" fillId="0" borderId="61" xfId="0" applyFont="1" applyBorder="1">
      <alignment vertical="center"/>
    </xf>
    <xf numFmtId="0" fontId="14" fillId="0" borderId="0" xfId="0" applyFont="1" applyAlignment="1">
      <alignment vertical="center" textRotation="255" shrinkToFit="1"/>
    </xf>
    <xf numFmtId="0" fontId="13" fillId="0" borderId="44" xfId="0" applyFont="1" applyBorder="1">
      <alignment vertical="center"/>
    </xf>
    <xf numFmtId="0" fontId="13" fillId="0" borderId="32" xfId="0" applyFont="1" applyBorder="1">
      <alignment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12" fillId="0" borderId="41" xfId="0" applyFont="1" applyBorder="1" applyAlignment="1">
      <alignment horizontal="center" vertical="center" wrapText="1"/>
    </xf>
    <xf numFmtId="0" fontId="2" fillId="0" borderId="33" xfId="0" applyFont="1" applyBorder="1" applyAlignment="1">
      <alignment horizontal="center" vertical="center"/>
    </xf>
    <xf numFmtId="0" fontId="13" fillId="0" borderId="72" xfId="0" applyFont="1" applyBorder="1">
      <alignment vertical="center"/>
    </xf>
    <xf numFmtId="0" fontId="2" fillId="0" borderId="54" xfId="0" applyFont="1" applyBorder="1" applyAlignment="1">
      <alignment horizontal="center" vertical="center"/>
    </xf>
    <xf numFmtId="0" fontId="13" fillId="0" borderId="30" xfId="0" applyFont="1" applyBorder="1" applyAlignment="1">
      <alignment vertical="center" shrinkToFit="1"/>
    </xf>
    <xf numFmtId="0" fontId="13" fillId="0" borderId="30"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23" xfId="0" applyFont="1" applyBorder="1" applyAlignment="1">
      <alignment horizontal="center" vertical="center"/>
    </xf>
    <xf numFmtId="0" fontId="13" fillId="0" borderId="73" xfId="0" applyFont="1" applyBorder="1" applyAlignment="1">
      <alignment horizontal="center" vertical="center"/>
    </xf>
    <xf numFmtId="0" fontId="14" fillId="0" borderId="0" xfId="0" applyFont="1" applyAlignment="1">
      <alignment horizontal="left" vertical="center" shrinkToFit="1"/>
    </xf>
    <xf numFmtId="0" fontId="2" fillId="0" borderId="2"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74" xfId="0" applyFont="1" applyBorder="1" applyAlignment="1">
      <alignment horizontal="center" vertical="center"/>
    </xf>
    <xf numFmtId="0" fontId="14" fillId="0" borderId="0" xfId="0" applyFont="1" applyAlignment="1">
      <alignment horizontal="center" vertical="center" wrapText="1"/>
    </xf>
    <xf numFmtId="0" fontId="6" fillId="0" borderId="0" xfId="0" applyFont="1" applyAlignment="1">
      <alignment horizontal="left" vertical="center" wrapText="1"/>
    </xf>
    <xf numFmtId="0" fontId="6" fillId="0" borderId="65" xfId="0" applyFont="1" applyBorder="1" applyAlignment="1">
      <alignment horizontal="center" vertical="center"/>
    </xf>
    <xf numFmtId="0" fontId="0" fillId="0" borderId="47" xfId="0" applyBorder="1" applyAlignment="1">
      <alignment horizontal="center" vertical="center"/>
    </xf>
    <xf numFmtId="0" fontId="0" fillId="0" borderId="16" xfId="0" applyBorder="1" applyAlignment="1">
      <alignment horizontal="center" vertical="center"/>
    </xf>
    <xf numFmtId="0" fontId="2" fillId="0" borderId="42" xfId="0" applyFont="1" applyBorder="1" applyAlignment="1">
      <alignment vertical="center" shrinkToFit="1"/>
    </xf>
    <xf numFmtId="177" fontId="0" fillId="0" borderId="0" xfId="0" applyNumberFormat="1">
      <alignment vertical="center"/>
    </xf>
    <xf numFmtId="0" fontId="0" fillId="0" borderId="36" xfId="0" applyBorder="1" applyAlignment="1">
      <alignment horizontal="center" vertical="center"/>
    </xf>
    <xf numFmtId="0" fontId="0" fillId="0" borderId="66" xfId="0" applyBorder="1" applyAlignment="1">
      <alignment horizontal="center" vertical="center"/>
    </xf>
    <xf numFmtId="0" fontId="0" fillId="0" borderId="84" xfId="0" applyBorder="1">
      <alignment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46" xfId="0" applyBorder="1">
      <alignment vertical="center"/>
    </xf>
    <xf numFmtId="0" fontId="0" fillId="0" borderId="45" xfId="0" applyBorder="1" applyAlignment="1">
      <alignment horizontal="right" vertical="center"/>
    </xf>
    <xf numFmtId="0" fontId="0" fillId="0" borderId="28" xfId="0" applyBorder="1" applyAlignment="1">
      <alignment horizontal="center" vertical="center"/>
    </xf>
    <xf numFmtId="0" fontId="0" fillId="0" borderId="0" xfId="0" applyAlignment="1">
      <alignment vertical="center" wrapText="1" shrinkToFit="1"/>
    </xf>
    <xf numFmtId="0" fontId="7" fillId="0" borderId="43" xfId="0" applyFont="1" applyBorder="1" applyAlignment="1">
      <alignment horizontal="center" vertical="center"/>
    </xf>
    <xf numFmtId="0" fontId="14" fillId="0" borderId="44"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42" xfId="0" applyFont="1" applyBorder="1" applyAlignment="1">
      <alignment horizontal="left" vertical="center" shrinkToFit="1"/>
    </xf>
    <xf numFmtId="0" fontId="14" fillId="0" borderId="54" xfId="0" applyFont="1" applyBorder="1" applyAlignment="1">
      <alignment vertical="center" wrapText="1"/>
    </xf>
    <xf numFmtId="0" fontId="14" fillId="0" borderId="3" xfId="0" applyFont="1" applyBorder="1" applyAlignment="1">
      <alignment vertical="center" wrapText="1"/>
    </xf>
    <xf numFmtId="0" fontId="14" fillId="0" borderId="21" xfId="0" applyFont="1" applyBorder="1" applyAlignment="1">
      <alignment vertical="center" wrapText="1"/>
    </xf>
    <xf numFmtId="0" fontId="0" fillId="2" borderId="87" xfId="0" applyFill="1" applyBorder="1">
      <alignment vertical="center"/>
    </xf>
    <xf numFmtId="0" fontId="0" fillId="0" borderId="42" xfId="0" applyBorder="1" applyAlignment="1">
      <alignment horizontal="center" vertical="center"/>
    </xf>
    <xf numFmtId="0" fontId="6" fillId="0" borderId="18" xfId="0" applyFont="1" applyBorder="1" applyAlignment="1">
      <alignment horizontal="center" vertical="center"/>
    </xf>
    <xf numFmtId="0" fontId="5" fillId="0" borderId="18"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85" xfId="0" applyFont="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4" borderId="0" xfId="0" applyFont="1" applyFill="1" applyAlignment="1">
      <alignment horizontal="center" vertical="center" shrinkToFit="1"/>
    </xf>
    <xf numFmtId="0" fontId="0" fillId="5" borderId="0" xfId="0" applyFill="1" applyAlignment="1">
      <alignment horizontal="left" vertical="center"/>
    </xf>
    <xf numFmtId="0" fontId="0" fillId="6" borderId="0" xfId="0" applyFill="1" applyAlignment="1">
      <alignment vertical="center" shrinkToFit="1"/>
    </xf>
    <xf numFmtId="0" fontId="2" fillId="0" borderId="0" xfId="0" applyFont="1" applyAlignment="1">
      <alignment vertical="center" shrinkToFit="1"/>
    </xf>
    <xf numFmtId="0" fontId="13" fillId="0" borderId="0" xfId="0" applyFont="1" applyAlignment="1">
      <alignment horizontal="center" vertical="center"/>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5" xfId="0" applyFill="1" applyBorder="1">
      <alignment vertical="center"/>
    </xf>
    <xf numFmtId="0" fontId="0" fillId="7" borderId="8" xfId="0" applyFill="1" applyBorder="1" applyAlignment="1">
      <alignment horizontal="center" vertical="center"/>
    </xf>
    <xf numFmtId="0" fontId="0" fillId="7" borderId="58" xfId="0" applyFill="1" applyBorder="1" applyAlignment="1">
      <alignment horizontal="center" vertical="center"/>
    </xf>
    <xf numFmtId="0" fontId="0" fillId="7" borderId="60" xfId="0" applyFill="1" applyBorder="1" applyAlignment="1">
      <alignment horizontal="center" vertical="center"/>
    </xf>
    <xf numFmtId="0" fontId="0" fillId="7" borderId="28" xfId="0" applyFill="1" applyBorder="1" applyAlignment="1">
      <alignment horizontal="center" vertical="center"/>
    </xf>
    <xf numFmtId="0" fontId="0" fillId="7" borderId="46" xfId="0" applyFill="1" applyBorder="1">
      <alignment vertical="center"/>
    </xf>
    <xf numFmtId="0" fontId="0" fillId="7" borderId="16" xfId="0" applyFill="1" applyBorder="1" applyAlignment="1">
      <alignment horizontal="center" vertical="center"/>
    </xf>
    <xf numFmtId="0" fontId="0" fillId="7" borderId="30" xfId="0" applyFill="1" applyBorder="1" applyAlignment="1">
      <alignment vertical="center" shrinkToFit="1"/>
    </xf>
    <xf numFmtId="0" fontId="0" fillId="7" borderId="40" xfId="0" applyFill="1" applyBorder="1" applyAlignment="1">
      <alignment vertical="center" shrinkToFit="1"/>
    </xf>
    <xf numFmtId="0" fontId="0" fillId="7" borderId="54" xfId="0" applyFill="1" applyBorder="1" applyAlignment="1">
      <alignment vertical="center" shrinkToFit="1"/>
    </xf>
    <xf numFmtId="0" fontId="0" fillId="7" borderId="3" xfId="0" applyFill="1" applyBorder="1" applyAlignment="1">
      <alignment vertical="center" shrinkToFit="1"/>
    </xf>
    <xf numFmtId="0" fontId="0" fillId="7" borderId="28" xfId="0" applyFill="1" applyBorder="1" applyAlignment="1">
      <alignment vertical="center" shrinkToFit="1"/>
    </xf>
    <xf numFmtId="0" fontId="0" fillId="5" borderId="0" xfId="0" applyFill="1" applyAlignment="1">
      <alignment horizontal="left" vertical="center" shrinkToFit="1"/>
    </xf>
    <xf numFmtId="0" fontId="28" fillId="0" borderId="1" xfId="0" applyFont="1" applyBorder="1" applyAlignment="1">
      <alignment horizontal="center" vertical="center"/>
    </xf>
    <xf numFmtId="0" fontId="0" fillId="8" borderId="0" xfId="0" applyFill="1">
      <alignment vertical="center"/>
    </xf>
    <xf numFmtId="0" fontId="0" fillId="7" borderId="0" xfId="0" applyFill="1">
      <alignment vertical="center"/>
    </xf>
    <xf numFmtId="0" fontId="0" fillId="7" borderId="0" xfId="0" applyFill="1" applyAlignment="1">
      <alignment horizontal="center" vertical="center"/>
    </xf>
    <xf numFmtId="0" fontId="0" fillId="7" borderId="0" xfId="0" applyFill="1" applyAlignment="1">
      <alignment vertical="center" shrinkToFit="1"/>
    </xf>
    <xf numFmtId="0" fontId="4" fillId="0" borderId="0" xfId="0" applyFont="1">
      <alignment vertical="center"/>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6" fillId="0" borderId="41" xfId="0" applyFont="1" applyBorder="1" applyAlignment="1">
      <alignment horizontal="center" vertical="center" wrapText="1"/>
    </xf>
    <xf numFmtId="0" fontId="6" fillId="0" borderId="4" xfId="0" applyFont="1" applyBorder="1" applyAlignment="1">
      <alignment horizontal="center" vertical="center"/>
    </xf>
    <xf numFmtId="0" fontId="7" fillId="0" borderId="35" xfId="0" applyFont="1" applyBorder="1" applyAlignment="1">
      <alignment horizontal="right" vertical="center"/>
    </xf>
    <xf numFmtId="0" fontId="6" fillId="0" borderId="41" xfId="0" applyFont="1" applyBorder="1" applyAlignment="1">
      <alignment horizontal="center" vertical="center"/>
    </xf>
    <xf numFmtId="0" fontId="0" fillId="0" borderId="55" xfId="0" applyBorder="1" applyAlignment="1">
      <alignment horizontal="center"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42" xfId="0" applyBorder="1" applyAlignment="1">
      <alignment horizontal="center" vertical="center"/>
    </xf>
    <xf numFmtId="0" fontId="0" fillId="0" borderId="26" xfId="0" applyBorder="1">
      <alignment vertical="center"/>
    </xf>
    <xf numFmtId="0" fontId="5" fillId="0" borderId="20" xfId="0" applyFont="1" applyBorder="1" applyAlignment="1">
      <alignment horizontal="center" vertical="center" shrinkToFit="1"/>
    </xf>
    <xf numFmtId="0" fontId="5" fillId="0" borderId="54" xfId="0" applyFont="1" applyBorder="1" applyAlignment="1">
      <alignment horizontal="center" vertical="center" shrinkToFit="1"/>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25" xfId="0" applyBorder="1">
      <alignment vertical="center"/>
    </xf>
    <xf numFmtId="0" fontId="0" fillId="0" borderId="23" xfId="0" applyBorder="1" applyAlignment="1">
      <alignment horizontal="left" vertical="center" shrinkToFit="1"/>
    </xf>
    <xf numFmtId="0" fontId="0" fillId="0" borderId="11" xfId="0" applyBorder="1" applyAlignment="1">
      <alignment horizontal="left" vertical="center" shrinkToFi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43" xfId="0" applyBorder="1" applyAlignment="1">
      <alignment horizontal="left" vertical="center" shrinkToFit="1"/>
    </xf>
    <xf numFmtId="0" fontId="0" fillId="0" borderId="24" xfId="0" applyBorder="1" applyAlignment="1">
      <alignment horizontal="left" vertical="center" shrinkToFit="1"/>
    </xf>
    <xf numFmtId="0" fontId="0" fillId="0" borderId="33" xfId="0" applyBorder="1" applyAlignment="1">
      <alignment horizontal="left" vertical="center" shrinkToFit="1"/>
    </xf>
    <xf numFmtId="0" fontId="0" fillId="0" borderId="19" xfId="0" applyBorder="1" applyAlignment="1">
      <alignment horizontal="left" vertical="center" shrinkToFit="1"/>
    </xf>
    <xf numFmtId="0" fontId="6" fillId="0" borderId="20" xfId="0" applyFont="1" applyBorder="1" applyAlignment="1">
      <alignment horizontal="center" vertical="center"/>
    </xf>
    <xf numFmtId="0" fontId="6" fillId="0" borderId="54"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9" fillId="0" borderId="56" xfId="0" applyFont="1" applyBorder="1" applyAlignment="1">
      <alignment horizontal="center" vertical="center"/>
    </xf>
    <xf numFmtId="0" fontId="9" fillId="0" borderId="12" xfId="0" applyFont="1" applyBorder="1" applyAlignment="1">
      <alignment horizontal="center" vertical="center"/>
    </xf>
    <xf numFmtId="0" fontId="9" fillId="0" borderId="39" xfId="0" applyFont="1"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pplyAlignment="1">
      <alignment horizontal="right" vertical="center"/>
    </xf>
    <xf numFmtId="0" fontId="0" fillId="0" borderId="15" xfId="0" applyBorder="1" applyAlignment="1">
      <alignment horizontal="center" vertical="center"/>
    </xf>
    <xf numFmtId="0" fontId="9" fillId="0" borderId="53"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1" xfId="0" applyFont="1" applyBorder="1" applyAlignment="1">
      <alignment horizontal="center" vertical="center" wrapText="1"/>
    </xf>
    <xf numFmtId="0" fontId="4" fillId="0" borderId="52" xfId="0" applyFont="1" applyBorder="1" applyAlignment="1">
      <alignment horizontal="center" vertical="center"/>
    </xf>
    <xf numFmtId="0" fontId="0" fillId="0" borderId="18" xfId="0" applyBorder="1" applyAlignment="1">
      <alignment horizontal="center" vertical="center"/>
    </xf>
    <xf numFmtId="0" fontId="0" fillId="0" borderId="29" xfId="0" applyBorder="1">
      <alignment vertical="center"/>
    </xf>
    <xf numFmtId="0" fontId="0" fillId="0" borderId="10" xfId="0" applyBorder="1" applyAlignment="1">
      <alignment horizontal="center"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5" fillId="0" borderId="42" xfId="0" applyFont="1" applyBorder="1" applyAlignment="1">
      <alignment horizontal="center" vertical="center"/>
    </xf>
    <xf numFmtId="0" fontId="5" fillId="0" borderId="26" xfId="0" applyFont="1" applyBorder="1" applyAlignment="1">
      <alignment horizontal="center" vertical="center"/>
    </xf>
    <xf numFmtId="0" fontId="0" fillId="0" borderId="30"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xf>
    <xf numFmtId="0" fontId="0" fillId="0" borderId="25" xfId="0" applyBorder="1" applyAlignment="1">
      <alignment horizontal="center" vertical="center"/>
    </xf>
    <xf numFmtId="0" fontId="13" fillId="0" borderId="40"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44" xfId="0" applyBorder="1" applyAlignment="1">
      <alignment horizontal="center" vertical="center" shrinkToFit="1"/>
    </xf>
    <xf numFmtId="0" fontId="0" fillId="0" borderId="31" xfId="0" applyBorder="1" applyAlignment="1">
      <alignment horizontal="center" vertical="center" shrinkToFit="1"/>
    </xf>
    <xf numFmtId="0" fontId="0" fillId="0" borderId="40" xfId="0" applyBorder="1" applyAlignment="1">
      <alignment horizontal="center" vertical="center" shrinkToFit="1"/>
    </xf>
    <xf numFmtId="0" fontId="0" fillId="0" borderId="14" xfId="0" applyBorder="1" applyAlignment="1">
      <alignment horizontal="center" vertical="center" shrinkToFit="1"/>
    </xf>
    <xf numFmtId="0" fontId="0" fillId="0" borderId="23" xfId="0" applyBorder="1" applyAlignment="1">
      <alignment horizontal="center" vertical="center" shrinkToFit="1"/>
    </xf>
    <xf numFmtId="0" fontId="0" fillId="0" borderId="8" xfId="0" applyBorder="1" applyAlignment="1">
      <alignment horizontal="center" vertical="center" shrinkToFi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83" xfId="0" applyBorder="1" applyAlignment="1">
      <alignment horizontal="center" vertical="center"/>
    </xf>
    <xf numFmtId="0" fontId="0" fillId="0" borderId="76" xfId="0" applyBorder="1" applyAlignment="1">
      <alignment horizontal="center" vertical="center"/>
    </xf>
    <xf numFmtId="0" fontId="0" fillId="0" borderId="26" xfId="0" applyBorder="1" applyAlignment="1">
      <alignment horizontal="center" vertical="center"/>
    </xf>
    <xf numFmtId="0" fontId="0" fillId="0" borderId="43" xfId="0" applyBorder="1" applyAlignment="1">
      <alignment horizontal="center" vertical="center" shrinkToFit="1"/>
    </xf>
    <xf numFmtId="0" fontId="0" fillId="0" borderId="9" xfId="0" applyBorder="1" applyAlignment="1">
      <alignment horizontal="center" vertical="center" shrinkToFit="1"/>
    </xf>
    <xf numFmtId="0" fontId="4" fillId="0" borderId="12" xfId="0" applyFont="1" applyBorder="1" applyAlignment="1">
      <alignment horizontal="left" vertical="center" wrapText="1" shrinkToFit="1"/>
    </xf>
    <xf numFmtId="0" fontId="0" fillId="0" borderId="2" xfId="0" applyBorder="1" applyAlignment="1">
      <alignment horizontal="center" vertical="center"/>
    </xf>
    <xf numFmtId="0" fontId="0" fillId="0" borderId="1" xfId="0" applyBorder="1" applyAlignment="1">
      <alignment horizontal="center" vertical="center"/>
    </xf>
    <xf numFmtId="0" fontId="7" fillId="0" borderId="55" xfId="0" applyFont="1" applyBorder="1" applyAlignment="1">
      <alignment horizontal="center" vertical="center"/>
    </xf>
    <xf numFmtId="0" fontId="7" fillId="0" borderId="41" xfId="0" applyFont="1" applyBorder="1" applyAlignment="1">
      <alignment horizontal="center" vertical="center"/>
    </xf>
    <xf numFmtId="0" fontId="0" fillId="0" borderId="8" xfId="0" applyBorder="1" applyAlignment="1">
      <alignment horizontal="center"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1" xfId="0" applyFont="1" applyBorder="1" applyAlignment="1">
      <alignment horizontal="right" vertical="center"/>
    </xf>
    <xf numFmtId="0" fontId="5" fillId="0" borderId="25" xfId="0" applyFont="1" applyBorder="1" applyAlignment="1">
      <alignment horizontal="right" vertical="center"/>
    </xf>
    <xf numFmtId="0" fontId="0" fillId="7" borderId="23" xfId="0" applyFill="1" applyBorder="1" applyAlignment="1">
      <alignment horizontal="right" vertical="center"/>
    </xf>
    <xf numFmtId="0" fontId="0" fillId="7" borderId="11" xfId="0" applyFill="1" applyBorder="1" applyAlignment="1">
      <alignment horizontal="right" vertical="center"/>
    </xf>
    <xf numFmtId="0" fontId="5" fillId="7" borderId="11" xfId="0" applyFont="1" applyFill="1" applyBorder="1" applyAlignment="1">
      <alignment horizontal="right" vertical="center"/>
    </xf>
    <xf numFmtId="0" fontId="0" fillId="7" borderId="53" xfId="0" applyFill="1" applyBorder="1" applyAlignment="1">
      <alignment horizontal="right" vertical="center"/>
    </xf>
    <xf numFmtId="0" fontId="0" fillId="7" borderId="13" xfId="0" applyFill="1" applyBorder="1" applyAlignment="1">
      <alignment horizontal="right" vertical="center"/>
    </xf>
    <xf numFmtId="0" fontId="5" fillId="7" borderId="13" xfId="0" applyFont="1" applyFill="1"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0" xfId="0" applyAlignment="1">
      <alignment horizontal="left" vertical="center" wrapText="1"/>
    </xf>
    <xf numFmtId="0" fontId="0" fillId="0" borderId="13" xfId="0" applyBorder="1" applyAlignment="1">
      <alignment horizontal="left"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0" fillId="0" borderId="30" xfId="0" applyBorder="1" applyAlignment="1">
      <alignment horizontal="right" vertical="center"/>
    </xf>
    <xf numFmtId="0" fontId="0" fillId="0" borderId="11" xfId="0" applyBorder="1" applyAlignment="1">
      <alignment horizontal="right" vertical="center"/>
    </xf>
    <xf numFmtId="0" fontId="0" fillId="0" borderId="85" xfId="0" applyBorder="1" applyAlignment="1">
      <alignment horizontal="right" vertical="center"/>
    </xf>
    <xf numFmtId="0" fontId="0" fillId="0" borderId="35" xfId="0" applyBorder="1" applyAlignment="1">
      <alignment horizontal="right" vertical="center"/>
    </xf>
    <xf numFmtId="0" fontId="5" fillId="0" borderId="35" xfId="0" applyFont="1" applyBorder="1" applyAlignment="1">
      <alignment horizontal="right" vertical="center"/>
    </xf>
    <xf numFmtId="0" fontId="5" fillId="0" borderId="86" xfId="0" applyFont="1" applyBorder="1" applyAlignment="1">
      <alignment horizontal="right" vertical="center"/>
    </xf>
    <xf numFmtId="0" fontId="0" fillId="0" borderId="38"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40"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85" xfId="0" applyBorder="1" applyAlignment="1">
      <alignment horizontal="center" vertical="center" shrinkToFit="1"/>
    </xf>
    <xf numFmtId="0" fontId="0" fillId="0" borderId="86" xfId="0" applyBorder="1" applyAlignment="1">
      <alignment horizontal="center" vertical="center" shrinkToFit="1"/>
    </xf>
    <xf numFmtId="0" fontId="0" fillId="0" borderId="0" xfId="0" applyAlignment="1">
      <alignment horizontal="left" vertical="center"/>
    </xf>
    <xf numFmtId="0" fontId="0" fillId="0" borderId="56" xfId="0" applyBorder="1" applyAlignment="1">
      <alignment horizontal="center" vertical="center" shrinkToFit="1"/>
    </xf>
    <xf numFmtId="0" fontId="0" fillId="0" borderId="17" xfId="0" applyBorder="1" applyAlignment="1">
      <alignment horizontal="center" vertical="center" shrinkToFit="1"/>
    </xf>
    <xf numFmtId="0" fontId="0" fillId="0" borderId="53" xfId="0" applyBorder="1" applyAlignment="1">
      <alignment horizontal="center" vertical="center" shrinkToFit="1"/>
    </xf>
    <xf numFmtId="0" fontId="0" fillId="0" borderId="16" xfId="0" applyBorder="1" applyAlignment="1">
      <alignment horizontal="center" vertical="center" shrinkToFit="1"/>
    </xf>
    <xf numFmtId="0" fontId="0" fillId="0" borderId="33" xfId="0" applyBorder="1" applyAlignment="1">
      <alignment horizontal="center" vertical="center" shrinkToFit="1"/>
    </xf>
    <xf numFmtId="0" fontId="0" fillId="0" borderId="20" xfId="0" applyBorder="1" applyAlignment="1">
      <alignment horizontal="center" vertical="center" shrinkToFit="1"/>
    </xf>
    <xf numFmtId="0" fontId="5" fillId="0" borderId="19" xfId="0" applyFont="1" applyBorder="1" applyAlignment="1">
      <alignment horizontal="right" vertical="center"/>
    </xf>
    <xf numFmtId="0" fontId="5" fillId="0" borderId="29" xfId="0" applyFont="1" applyBorder="1" applyAlignment="1">
      <alignment horizontal="right" vertical="center"/>
    </xf>
    <xf numFmtId="0" fontId="6" fillId="0" borderId="33" xfId="0" applyFont="1" applyBorder="1" applyAlignment="1">
      <alignment horizontal="center" vertical="center" shrinkToFit="1"/>
    </xf>
    <xf numFmtId="0" fontId="6" fillId="0" borderId="29" xfId="0" applyFont="1" applyBorder="1" applyAlignment="1">
      <alignment horizontal="center" vertical="center" shrinkToFit="1"/>
    </xf>
    <xf numFmtId="0" fontId="7" fillId="0" borderId="29" xfId="0" applyFont="1" applyBorder="1" applyAlignment="1">
      <alignment horizontal="center" vertical="center"/>
    </xf>
    <xf numFmtId="178" fontId="0" fillId="0" borderId="11" xfId="0" applyNumberFormat="1" applyBorder="1" applyAlignment="1">
      <alignment horizontal="center" vertical="center" shrinkToFit="1"/>
    </xf>
    <xf numFmtId="178" fontId="0" fillId="0" borderId="8" xfId="0" applyNumberFormat="1" applyBorder="1" applyAlignment="1">
      <alignment horizontal="center" vertical="center" shrinkToFit="1"/>
    </xf>
    <xf numFmtId="0" fontId="0" fillId="0" borderId="39"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29" xfId="0" applyBorder="1" applyAlignment="1">
      <alignment horizontal="center" vertical="center"/>
    </xf>
    <xf numFmtId="0" fontId="6" fillId="0" borderId="18"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xf>
    <xf numFmtId="0" fontId="7" fillId="0" borderId="38" xfId="0" applyFont="1" applyBorder="1" applyAlignment="1">
      <alignment horizontal="center" vertical="center"/>
    </xf>
    <xf numFmtId="0" fontId="7" fillId="0" borderId="12" xfId="0" applyFont="1" applyBorder="1" applyAlignment="1">
      <alignment horizontal="center" vertical="center"/>
    </xf>
    <xf numFmtId="0" fontId="7" fillId="0" borderId="39" xfId="0" applyFont="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40" xfId="0" applyBorder="1" applyAlignment="1">
      <alignment horizontal="right" vertical="center"/>
    </xf>
    <xf numFmtId="0" fontId="0" fillId="0" borderId="13" xfId="0" applyBorder="1" applyAlignment="1">
      <alignment horizontal="right" vertical="center"/>
    </xf>
    <xf numFmtId="0" fontId="14" fillId="0" borderId="38"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0" fillId="0" borderId="3" xfId="0" applyBorder="1" applyAlignment="1">
      <alignment horizontal="center" vertical="center"/>
    </xf>
    <xf numFmtId="0" fontId="7" fillId="0" borderId="91" xfId="0" applyFont="1" applyBorder="1" applyAlignment="1">
      <alignment horizontal="left" vertical="center" shrinkToFit="1"/>
    </xf>
    <xf numFmtId="0" fontId="7" fillId="0" borderId="25" xfId="0" applyFont="1" applyBorder="1" applyAlignment="1">
      <alignment horizontal="left" vertical="center" shrinkToFit="1"/>
    </xf>
    <xf numFmtId="0" fontId="0" fillId="0" borderId="42" xfId="0" applyBorder="1" applyAlignment="1">
      <alignment horizontal="center" vertical="center" shrinkToFit="1"/>
    </xf>
    <xf numFmtId="0" fontId="0" fillId="0" borderId="26" xfId="0" applyBorder="1" applyAlignment="1">
      <alignment horizontal="center" vertical="center" shrinkToFit="1"/>
    </xf>
    <xf numFmtId="0" fontId="7" fillId="0" borderId="90"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92"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93" xfId="0" applyFont="1" applyBorder="1" applyAlignment="1">
      <alignment horizontal="left" vertical="center" shrinkToFit="1"/>
    </xf>
    <xf numFmtId="0" fontId="7" fillId="0" borderId="86" xfId="0" applyFont="1" applyBorder="1" applyAlignment="1">
      <alignment horizontal="left" vertical="center" shrinkToFit="1"/>
    </xf>
    <xf numFmtId="0" fontId="2" fillId="0" borderId="0" xfId="0" applyFont="1" applyAlignment="1">
      <alignment horizontal="left" vertical="center" shrinkToFit="1"/>
    </xf>
    <xf numFmtId="0" fontId="2" fillId="0" borderId="13" xfId="0" applyFont="1" applyBorder="1" applyAlignment="1">
      <alignment horizontal="left" vertical="center" shrinkToFit="1"/>
    </xf>
    <xf numFmtId="0" fontId="14" fillId="0" borderId="61" xfId="0" applyFont="1" applyBorder="1" applyAlignment="1">
      <alignment horizontal="left" wrapText="1"/>
    </xf>
    <xf numFmtId="0" fontId="14" fillId="0" borderId="0" xfId="0" applyFont="1" applyAlignment="1">
      <alignment horizontal="left" wrapText="1"/>
    </xf>
    <xf numFmtId="0" fontId="13" fillId="0" borderId="71" xfId="0" applyFont="1" applyBorder="1" applyAlignment="1">
      <alignment horizontal="center" vertical="center"/>
    </xf>
    <xf numFmtId="0" fontId="2" fillId="0" borderId="20" xfId="0" applyFont="1" applyBorder="1" applyAlignment="1">
      <alignment horizontal="center" vertical="center"/>
    </xf>
    <xf numFmtId="0" fontId="13" fillId="0" borderId="41" xfId="0" applyFont="1" applyBorder="1" applyAlignment="1">
      <alignment horizontal="center" vertical="center"/>
    </xf>
    <xf numFmtId="0" fontId="13" fillId="0" borderId="33" xfId="0" applyFont="1" applyBorder="1" applyAlignment="1">
      <alignment horizontal="center" vertical="center"/>
    </xf>
    <xf numFmtId="0" fontId="6" fillId="0" borderId="0" xfId="0" applyFont="1" applyAlignment="1">
      <alignment horizontal="left" vertical="center" wrapText="1"/>
    </xf>
    <xf numFmtId="0" fontId="2" fillId="0" borderId="69" xfId="0" applyFont="1" applyBorder="1" applyAlignment="1">
      <alignment horizontal="center" vertical="center"/>
    </xf>
    <xf numFmtId="0" fontId="13" fillId="0" borderId="54" xfId="0" applyFont="1" applyBorder="1" applyAlignment="1">
      <alignment horizontal="center" vertical="center"/>
    </xf>
    <xf numFmtId="0" fontId="0" fillId="2" borderId="88" xfId="0" applyFill="1" applyBorder="1" applyAlignment="1">
      <alignment horizontal="center" vertical="center"/>
    </xf>
    <xf numFmtId="0" fontId="0" fillId="2" borderId="89" xfId="0"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0" fillId="5" borderId="0" xfId="0" applyFill="1" applyAlignment="1">
      <alignment horizontal="left" vertical="center"/>
    </xf>
    <xf numFmtId="0" fontId="7" fillId="0" borderId="0" xfId="0" applyFont="1" applyAlignment="1">
      <alignment horizontal="center" vertical="center"/>
    </xf>
    <xf numFmtId="0" fontId="0" fillId="4" borderId="0" xfId="0" applyFill="1" applyAlignment="1">
      <alignment horizontal="left" vertical="center"/>
    </xf>
    <xf numFmtId="0" fontId="7" fillId="4" borderId="0" xfId="0" applyFont="1" applyFill="1" applyAlignment="1">
      <alignment horizontal="center" vertical="center"/>
    </xf>
    <xf numFmtId="0" fontId="0" fillId="0" borderId="32"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23" xfId="0" applyFill="1" applyBorder="1" applyAlignment="1">
      <alignment horizontal="center" vertical="center"/>
    </xf>
    <xf numFmtId="0" fontId="0" fillId="3" borderId="11" xfId="0" applyFill="1" applyBorder="1" applyAlignment="1">
      <alignment horizontal="center" vertical="center"/>
    </xf>
    <xf numFmtId="0" fontId="0" fillId="0" borderId="1" xfId="0" applyBorder="1" applyAlignment="1">
      <alignment horizontal="center" vertical="center" wrapText="1"/>
    </xf>
    <xf numFmtId="0" fontId="0" fillId="3" borderId="36" xfId="0" applyFill="1"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18" fillId="0" borderId="34"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5" xfId="0" applyFont="1" applyBorder="1" applyAlignment="1">
      <alignment horizontal="center" vertical="center" wrapText="1"/>
    </xf>
    <xf numFmtId="0" fontId="20" fillId="0" borderId="32" xfId="0" applyFont="1" applyBorder="1" applyAlignment="1">
      <alignment horizontal="center" vertical="center"/>
    </xf>
    <xf numFmtId="0" fontId="20" fillId="0" borderId="15" xfId="0" applyFont="1" applyBorder="1" applyAlignment="1">
      <alignment horizontal="center" vertical="center"/>
    </xf>
    <xf numFmtId="0" fontId="20" fillId="0" borderId="7" xfId="0" applyFont="1" applyBorder="1" applyAlignment="1">
      <alignment horizontal="center" vertical="center"/>
    </xf>
    <xf numFmtId="0" fontId="19"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21"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0" fillId="3" borderId="68" xfId="0" applyFill="1" applyBorder="1" applyAlignment="1">
      <alignment horizontal="center" vertical="center"/>
    </xf>
    <xf numFmtId="0" fontId="0" fillId="3" borderId="34" xfId="0" applyFill="1" applyBorder="1" applyAlignment="1">
      <alignment horizontal="center" vertical="center"/>
    </xf>
    <xf numFmtId="0" fontId="23" fillId="0" borderId="64" xfId="0" applyFont="1" applyBorder="1" applyAlignment="1">
      <alignment horizontal="center" vertical="center" wrapText="1"/>
    </xf>
    <xf numFmtId="0" fontId="23" fillId="0" borderId="5" xfId="0" applyFont="1" applyBorder="1" applyAlignment="1">
      <alignment horizontal="center" vertical="center" wrapText="1"/>
    </xf>
    <xf numFmtId="0" fontId="0" fillId="3" borderId="69" xfId="0" applyFill="1" applyBorder="1" applyAlignment="1">
      <alignment horizontal="center" vertical="center"/>
    </xf>
    <xf numFmtId="0" fontId="0" fillId="3" borderId="41" xfId="0" applyFill="1" applyBorder="1" applyAlignment="1">
      <alignment horizontal="center" vertical="center"/>
    </xf>
    <xf numFmtId="0" fontId="9" fillId="0" borderId="20" xfId="0" applyFont="1" applyBorder="1" applyAlignment="1">
      <alignment horizontal="center" vertical="center"/>
    </xf>
    <xf numFmtId="0" fontId="9" fillId="0" borderId="41" xfId="0" applyFont="1" applyBorder="1" applyAlignment="1">
      <alignment horizontal="center" vertical="center"/>
    </xf>
    <xf numFmtId="0" fontId="9" fillId="0" borderId="54" xfId="0" applyFont="1" applyBorder="1" applyAlignment="1">
      <alignment horizontal="center" vertical="center"/>
    </xf>
    <xf numFmtId="0" fontId="4" fillId="0" borderId="20" xfId="0" applyFont="1" applyBorder="1" applyAlignment="1">
      <alignment horizontal="center" vertical="center"/>
    </xf>
    <xf numFmtId="0" fontId="4" fillId="0" borderId="54" xfId="0" applyFont="1" applyBorder="1" applyAlignment="1">
      <alignment horizontal="center" vertical="center"/>
    </xf>
    <xf numFmtId="0" fontId="5" fillId="0" borderId="20" xfId="0" applyFont="1" applyBorder="1" applyAlignment="1">
      <alignment horizontal="center" vertical="center"/>
    </xf>
    <xf numFmtId="0" fontId="5" fillId="0" borderId="54" xfId="0" applyFont="1" applyBorder="1" applyAlignment="1">
      <alignment horizontal="center" vertical="center"/>
    </xf>
  </cellXfs>
  <cellStyles count="2">
    <cellStyle name="標準" xfId="0" builtinId="0"/>
    <cellStyle name="標準 2" xfId="1" xr:uid="{00000000-0005-0000-0000-000001000000}"/>
  </cellStyles>
  <dxfs count="11">
    <dxf>
      <fill>
        <patternFill>
          <bgColor rgb="FF92D050"/>
        </patternFill>
      </fill>
    </dxf>
    <dxf>
      <fill>
        <patternFill>
          <bgColor theme="4" tint="0.59996337778862885"/>
        </patternFill>
      </fill>
    </dxf>
    <dxf>
      <fill>
        <patternFill>
          <bgColor rgb="FF92D050"/>
        </patternFill>
      </fill>
    </dxf>
    <dxf>
      <fill>
        <patternFill>
          <bgColor theme="4" tint="0.59996337778862885"/>
        </patternFill>
      </fill>
    </dxf>
    <dxf>
      <fill>
        <patternFill>
          <bgColor rgb="FF92D050"/>
        </patternFill>
      </fill>
    </dxf>
    <dxf>
      <fill>
        <patternFill>
          <bgColor rgb="FF92D050"/>
        </patternFill>
      </fill>
    </dxf>
    <dxf>
      <fill>
        <patternFill>
          <bgColor rgb="FF92D050"/>
        </patternFill>
      </fill>
    </dxf>
    <dxf>
      <fill>
        <patternFill>
          <bgColor theme="4" tint="0.59996337778862885"/>
        </patternFill>
      </fill>
    </dxf>
    <dxf>
      <fill>
        <patternFill>
          <bgColor rgb="FF92D050"/>
        </patternFill>
      </fill>
    </dxf>
    <dxf>
      <fill>
        <patternFill>
          <bgColor theme="4" tint="0.59996337778862885"/>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123825</xdr:colOff>
      <xdr:row>12</xdr:row>
      <xdr:rowOff>19050</xdr:rowOff>
    </xdr:from>
    <xdr:to>
      <xdr:col>22</xdr:col>
      <xdr:colOff>321944</xdr:colOff>
      <xdr:row>17</xdr:row>
      <xdr:rowOff>152400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477125" y="2219325"/>
          <a:ext cx="1569719" cy="1066800"/>
        </a:xfrm>
        <a:prstGeom prst="wedgeRoundRectCallout">
          <a:avLst>
            <a:gd name="adj1" fmla="val -116707"/>
            <a:gd name="adj2" fmla="val 9549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latin typeface="+mn-lt"/>
              <a:ea typeface="+mn-ea"/>
              <a:cs typeface="+mn-cs"/>
            </a:rPr>
            <a:t>集計のための</a:t>
          </a:r>
          <a:r>
            <a:rPr kumimoji="1" lang="ja-JP" altLang="en-US" sz="1100" b="1">
              <a:solidFill>
                <a:srgbClr val="FF0000"/>
              </a:solidFill>
              <a:latin typeface="+mn-lt"/>
              <a:ea typeface="+mn-ea"/>
              <a:cs typeface="+mn-cs"/>
            </a:rPr>
            <a:t>設定</a:t>
          </a:r>
          <a:r>
            <a:rPr kumimoji="1" lang="ja-JP" altLang="ja-JP" sz="1100" b="1">
              <a:solidFill>
                <a:srgbClr val="FF0000"/>
              </a:solidFill>
              <a:latin typeface="+mn-lt"/>
              <a:ea typeface="+mn-ea"/>
              <a:cs typeface="+mn-cs"/>
            </a:rPr>
            <a:t>がしてあります</a:t>
          </a:r>
          <a:r>
            <a:rPr kumimoji="1" lang="ja-JP" altLang="en-US" sz="1100" b="1">
              <a:solidFill>
                <a:srgbClr val="FF0000"/>
              </a:solidFill>
              <a:latin typeface="+mn-lt"/>
              <a:ea typeface="+mn-ea"/>
              <a:cs typeface="+mn-cs"/>
            </a:rPr>
            <a:t>。</a:t>
          </a:r>
          <a:endParaRPr lang="ja-JP" altLang="ja-JP" b="1">
            <a:solidFill>
              <a:srgbClr val="FF0000"/>
            </a:solidFill>
          </a:endParaRPr>
        </a:p>
        <a:p>
          <a:pPr algn="l"/>
          <a:r>
            <a:rPr kumimoji="1" lang="ja-JP" altLang="en-US" sz="1100" b="1">
              <a:solidFill>
                <a:srgbClr val="FF0000"/>
              </a:solidFill>
            </a:rPr>
            <a:t>列の挿入、削除は行わないでください。</a:t>
          </a:r>
          <a:endParaRPr kumimoji="1" lang="en-US" altLang="ja-JP" sz="1100" b="1">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657225</xdr:colOff>
      <xdr:row>2</xdr:row>
      <xdr:rowOff>9525</xdr:rowOff>
    </xdr:from>
    <xdr:to>
      <xdr:col>11</xdr:col>
      <xdr:colOff>266700</xdr:colOff>
      <xdr:row>3</xdr:row>
      <xdr:rowOff>123825</xdr:rowOff>
    </xdr:to>
    <xdr:sp macro="" textlink="">
      <xdr:nvSpPr>
        <xdr:cNvPr id="4097" name="AutoShape 1">
          <a:extLst>
            <a:ext uri="{FF2B5EF4-FFF2-40B4-BE49-F238E27FC236}">
              <a16:creationId xmlns:a16="http://schemas.microsoft.com/office/drawing/2014/main" id="{00000000-0008-0000-0200-000001100000}"/>
            </a:ext>
          </a:extLst>
        </xdr:cNvPr>
        <xdr:cNvSpPr>
          <a:spLocks noChangeArrowheads="1"/>
        </xdr:cNvSpPr>
      </xdr:nvSpPr>
      <xdr:spPr bwMode="auto">
        <a:xfrm>
          <a:off x="2876550" y="285750"/>
          <a:ext cx="2152650" cy="285750"/>
        </a:xfrm>
        <a:prstGeom prst="wedgeRoundRectCallout">
          <a:avLst>
            <a:gd name="adj1" fmla="val 69468"/>
            <a:gd name="adj2" fmla="val -96921"/>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令和６年度の学校番号を記入</a:t>
          </a:r>
        </a:p>
      </xdr:txBody>
    </xdr:sp>
    <xdr:clientData/>
  </xdr:twoCellAnchor>
  <xdr:twoCellAnchor editAs="oneCell">
    <xdr:from>
      <xdr:col>2</xdr:col>
      <xdr:colOff>66675</xdr:colOff>
      <xdr:row>21</xdr:row>
      <xdr:rowOff>114300</xdr:rowOff>
    </xdr:from>
    <xdr:to>
      <xdr:col>3</xdr:col>
      <xdr:colOff>28575</xdr:colOff>
      <xdr:row>23</xdr:row>
      <xdr:rowOff>38099</xdr:rowOff>
    </xdr:to>
    <xdr:sp macro="" textlink="">
      <xdr:nvSpPr>
        <xdr:cNvPr id="4098" name="AutoShape 2">
          <a:extLst>
            <a:ext uri="{FF2B5EF4-FFF2-40B4-BE49-F238E27FC236}">
              <a16:creationId xmlns:a16="http://schemas.microsoft.com/office/drawing/2014/main" id="{00000000-0008-0000-0200-000002100000}"/>
            </a:ext>
          </a:extLst>
        </xdr:cNvPr>
        <xdr:cNvSpPr>
          <a:spLocks noChangeArrowheads="1"/>
        </xdr:cNvSpPr>
      </xdr:nvSpPr>
      <xdr:spPr bwMode="auto">
        <a:xfrm>
          <a:off x="561975" y="3933825"/>
          <a:ext cx="1076325" cy="266699"/>
        </a:xfrm>
        <a:prstGeom prst="wedgeRoundRectCallout">
          <a:avLst>
            <a:gd name="adj1" fmla="val 51065"/>
            <a:gd name="adj2" fmla="val -163042"/>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sng" strike="noStrike" baseline="0">
              <a:solidFill>
                <a:srgbClr val="FF0000"/>
              </a:solidFill>
              <a:latin typeface="ＭＳ Ｐゴシック"/>
              <a:ea typeface="ＭＳ Ｐゴシック"/>
            </a:rPr>
            <a:t>令和６年度末</a:t>
          </a:r>
          <a:endParaRPr lang="ja-JP" altLang="en-US" sz="1000" b="0" i="0" u="sng" strike="noStrike" baseline="0">
            <a:solidFill>
              <a:srgbClr val="000000"/>
            </a:solidFill>
            <a:latin typeface="ＭＳ Ｐゴシック"/>
            <a:ea typeface="ＭＳ Ｐゴシック"/>
          </a:endParaRPr>
        </a:p>
      </xdr:txBody>
    </xdr:sp>
    <xdr:clientData/>
  </xdr:twoCellAnchor>
  <xdr:twoCellAnchor>
    <xdr:from>
      <xdr:col>1</xdr:col>
      <xdr:colOff>266699</xdr:colOff>
      <xdr:row>33</xdr:row>
      <xdr:rowOff>47625</xdr:rowOff>
    </xdr:from>
    <xdr:to>
      <xdr:col>15</xdr:col>
      <xdr:colOff>142875</xdr:colOff>
      <xdr:row>36</xdr:row>
      <xdr:rowOff>76200</xdr:rowOff>
    </xdr:to>
    <xdr:sp macro="" textlink="">
      <xdr:nvSpPr>
        <xdr:cNvPr id="4103" name="AutoShape 7">
          <a:extLst>
            <a:ext uri="{FF2B5EF4-FFF2-40B4-BE49-F238E27FC236}">
              <a16:creationId xmlns:a16="http://schemas.microsoft.com/office/drawing/2014/main" id="{00000000-0008-0000-0200-000007100000}"/>
            </a:ext>
          </a:extLst>
        </xdr:cNvPr>
        <xdr:cNvSpPr>
          <a:spLocks noChangeArrowheads="1"/>
        </xdr:cNvSpPr>
      </xdr:nvSpPr>
      <xdr:spPr bwMode="auto">
        <a:xfrm>
          <a:off x="495299" y="5924550"/>
          <a:ext cx="5543551" cy="552450"/>
        </a:xfrm>
        <a:prstGeom prst="roundRect">
          <a:avLst>
            <a:gd name="adj" fmla="val 16667"/>
          </a:avLst>
        </a:prstGeom>
        <a:solidFill>
          <a:srgbClr val="C0C0C0"/>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記入欄が不足の場合は、ファイルを２つ御提出ください。その際、２つ目のファイルは「１　保健体育担当教員」の記載のみとし、シートの加工はしないでください。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editAs="oneCell">
    <xdr:from>
      <xdr:col>0</xdr:col>
      <xdr:colOff>200021</xdr:colOff>
      <xdr:row>53</xdr:row>
      <xdr:rowOff>38099</xdr:rowOff>
    </xdr:from>
    <xdr:to>
      <xdr:col>5</xdr:col>
      <xdr:colOff>752473</xdr:colOff>
      <xdr:row>54</xdr:row>
      <xdr:rowOff>85724</xdr:rowOff>
    </xdr:to>
    <xdr:sp macro="" textlink="">
      <xdr:nvSpPr>
        <xdr:cNvPr id="4104" name="AutoShape 8">
          <a:extLst>
            <a:ext uri="{FF2B5EF4-FFF2-40B4-BE49-F238E27FC236}">
              <a16:creationId xmlns:a16="http://schemas.microsoft.com/office/drawing/2014/main" id="{00000000-0008-0000-0200-000008100000}"/>
            </a:ext>
          </a:extLst>
        </xdr:cNvPr>
        <xdr:cNvSpPr>
          <a:spLocks noChangeArrowheads="1"/>
        </xdr:cNvSpPr>
      </xdr:nvSpPr>
      <xdr:spPr bwMode="auto">
        <a:xfrm rot="10800000">
          <a:off x="200021" y="11010899"/>
          <a:ext cx="2771777" cy="257175"/>
        </a:xfrm>
        <a:prstGeom prst="wedgeRoundRectCallout">
          <a:avLst>
            <a:gd name="adj1" fmla="val 43491"/>
            <a:gd name="adj2" fmla="val 167870"/>
            <a:gd name="adj3" fmla="val 16667"/>
          </a:avLst>
        </a:prstGeom>
        <a:solidFill>
          <a:srgbClr val="C0C0C0"/>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○または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をプルダウンリストから入力</a:t>
          </a:r>
        </a:p>
      </xdr:txBody>
    </xdr:sp>
    <xdr:clientData/>
  </xdr:twoCellAnchor>
  <xdr:twoCellAnchor editAs="oneCell">
    <xdr:from>
      <xdr:col>10</xdr:col>
      <xdr:colOff>295275</xdr:colOff>
      <xdr:row>22</xdr:row>
      <xdr:rowOff>76200</xdr:rowOff>
    </xdr:from>
    <xdr:to>
      <xdr:col>14</xdr:col>
      <xdr:colOff>9525</xdr:colOff>
      <xdr:row>25</xdr:row>
      <xdr:rowOff>95250</xdr:rowOff>
    </xdr:to>
    <xdr:sp macro="" textlink="">
      <xdr:nvSpPr>
        <xdr:cNvPr id="10" name="AutoShape 3">
          <a:extLst>
            <a:ext uri="{FF2B5EF4-FFF2-40B4-BE49-F238E27FC236}">
              <a16:creationId xmlns:a16="http://schemas.microsoft.com/office/drawing/2014/main" id="{00000000-0008-0000-0200-00000A000000}"/>
            </a:ext>
          </a:extLst>
        </xdr:cNvPr>
        <xdr:cNvSpPr>
          <a:spLocks noChangeArrowheads="1"/>
        </xdr:cNvSpPr>
      </xdr:nvSpPr>
      <xdr:spPr bwMode="auto">
        <a:xfrm>
          <a:off x="4752975" y="4067175"/>
          <a:ext cx="876300" cy="533400"/>
        </a:xfrm>
        <a:prstGeom prst="wedgeRoundRectCallout">
          <a:avLst>
            <a:gd name="adj1" fmla="val 3276"/>
            <a:gd name="adj2" fmla="val -199113"/>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1100" b="0" i="0" baseline="0">
              <a:latin typeface="+mn-lt"/>
              <a:ea typeface="+mn-ea"/>
              <a:cs typeface="+mn-cs"/>
            </a:rPr>
            <a:t>転入者は</a:t>
          </a:r>
          <a:endParaRPr lang="en-US" altLang="ja-JP" sz="1100" b="0" i="0" baseline="0">
            <a:latin typeface="+mn-lt"/>
            <a:ea typeface="+mn-ea"/>
            <a:cs typeface="+mn-cs"/>
          </a:endParaRPr>
        </a:p>
        <a:p>
          <a:pPr algn="ctr" rtl="0"/>
          <a:r>
            <a:rPr lang="ja-JP" altLang="ja-JP" sz="1100" b="0" i="0" baseline="0">
              <a:latin typeface="+mn-lt"/>
              <a:ea typeface="+mn-ea"/>
              <a:cs typeface="+mn-cs"/>
            </a:rPr>
            <a:t>必ず記入</a:t>
          </a:r>
          <a:endParaRPr lang="ja-JP" altLang="ja-JP" sz="1000"/>
        </a:p>
      </xdr:txBody>
    </xdr:sp>
    <xdr:clientData/>
  </xdr:twoCellAnchor>
  <xdr:twoCellAnchor editAs="oneCell">
    <xdr:from>
      <xdr:col>10</xdr:col>
      <xdr:colOff>57151</xdr:colOff>
      <xdr:row>10</xdr:row>
      <xdr:rowOff>133350</xdr:rowOff>
    </xdr:from>
    <xdr:to>
      <xdr:col>15</xdr:col>
      <xdr:colOff>257176</xdr:colOff>
      <xdr:row>14</xdr:row>
      <xdr:rowOff>85725</xdr:rowOff>
    </xdr:to>
    <xdr:sp macro="" textlink="">
      <xdr:nvSpPr>
        <xdr:cNvPr id="12" name="AutoShape 3">
          <a:extLst>
            <a:ext uri="{FF2B5EF4-FFF2-40B4-BE49-F238E27FC236}">
              <a16:creationId xmlns:a16="http://schemas.microsoft.com/office/drawing/2014/main" id="{00000000-0008-0000-0200-00000C000000}"/>
            </a:ext>
          </a:extLst>
        </xdr:cNvPr>
        <xdr:cNvSpPr>
          <a:spLocks noChangeArrowheads="1"/>
        </xdr:cNvSpPr>
      </xdr:nvSpPr>
      <xdr:spPr bwMode="auto">
        <a:xfrm>
          <a:off x="4514851" y="1962150"/>
          <a:ext cx="1638300" cy="676275"/>
        </a:xfrm>
        <a:prstGeom prst="wedgeRoundRectCallout">
          <a:avLst>
            <a:gd name="adj1" fmla="val -61582"/>
            <a:gd name="adj2" fmla="val 89990"/>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marL="0" marR="0" indent="0" algn="ctr" defTabSz="914400" rtl="0" eaLnBrk="1" fontAlgn="base" latinLnBrk="0" hangingPunct="1">
            <a:lnSpc>
              <a:spcPct val="100000"/>
            </a:lnSpc>
            <a:spcBef>
              <a:spcPts val="0"/>
            </a:spcBef>
            <a:spcAft>
              <a:spcPts val="0"/>
            </a:spcAft>
            <a:buClrTx/>
            <a:buSzTx/>
            <a:buFontTx/>
            <a:buNone/>
            <a:tabLst/>
            <a:defRPr/>
          </a:pPr>
          <a:r>
            <a:rPr lang="ja-JP" altLang="ja-JP" sz="1000" b="0" i="0" baseline="0">
              <a:latin typeface="+mn-lt"/>
              <a:ea typeface="+mn-ea"/>
              <a:cs typeface="+mn-cs"/>
            </a:rPr>
            <a:t>該当する場合</a:t>
          </a:r>
          <a:r>
            <a:rPr lang="ja-JP" altLang="en-US" sz="1000" b="0" i="0" baseline="0">
              <a:latin typeface="+mn-lt"/>
              <a:ea typeface="+mn-ea"/>
              <a:cs typeface="+mn-cs"/>
            </a:rPr>
            <a:t>、</a:t>
          </a:r>
          <a:endParaRPr lang="ja-JP" altLang="ja-JP" sz="1000"/>
        </a:p>
        <a:p>
          <a:pPr algn="ctr" rtl="0" fontAlgn="base"/>
          <a:r>
            <a:rPr lang="ja-JP" altLang="en-US" sz="1000" b="0" i="0" baseline="0">
              <a:latin typeface="+mn-lt"/>
              <a:ea typeface="+mn-ea"/>
              <a:cs typeface="+mn-cs"/>
            </a:rPr>
            <a:t>プルダウンリストから入力</a:t>
          </a:r>
          <a:endParaRPr lang="ja-JP" altLang="ja-JP" sz="1000"/>
        </a:p>
      </xdr:txBody>
    </xdr:sp>
    <xdr:clientData/>
  </xdr:twoCellAnchor>
  <xdr:twoCellAnchor editAs="oneCell">
    <xdr:from>
      <xdr:col>4</xdr:col>
      <xdr:colOff>95250</xdr:colOff>
      <xdr:row>24</xdr:row>
      <xdr:rowOff>95250</xdr:rowOff>
    </xdr:from>
    <xdr:to>
      <xdr:col>7</xdr:col>
      <xdr:colOff>85725</xdr:colOff>
      <xdr:row>33</xdr:row>
      <xdr:rowOff>9526</xdr:rowOff>
    </xdr:to>
    <xdr:sp macro="" textlink="">
      <xdr:nvSpPr>
        <xdr:cNvPr id="13" name="AutoShape 3">
          <a:extLst>
            <a:ext uri="{FF2B5EF4-FFF2-40B4-BE49-F238E27FC236}">
              <a16:creationId xmlns:a16="http://schemas.microsoft.com/office/drawing/2014/main" id="{00000000-0008-0000-0200-00000D000000}"/>
            </a:ext>
          </a:extLst>
        </xdr:cNvPr>
        <xdr:cNvSpPr>
          <a:spLocks noChangeArrowheads="1"/>
        </xdr:cNvSpPr>
      </xdr:nvSpPr>
      <xdr:spPr bwMode="auto">
        <a:xfrm>
          <a:off x="2009775" y="4429125"/>
          <a:ext cx="1609725" cy="1457326"/>
        </a:xfrm>
        <a:prstGeom prst="wedgeRoundRectCallout">
          <a:avLst>
            <a:gd name="adj1" fmla="val 35714"/>
            <a:gd name="adj2" fmla="val -124276"/>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1000" b="0" i="0" u="none" strike="noStrike" baseline="0">
              <a:solidFill>
                <a:srgbClr val="FF0000"/>
              </a:solidFill>
              <a:latin typeface="ＭＳ Ｐゴシック"/>
              <a:ea typeface="ＭＳ Ｐゴシック"/>
            </a:rPr>
            <a:t>正規職員の通算年数</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sng" strike="noStrike" baseline="0">
              <a:solidFill>
                <a:srgbClr val="FF0000"/>
              </a:solidFill>
              <a:latin typeface="ＭＳ Ｐゴシック"/>
              <a:ea typeface="ＭＳ Ｐゴシック"/>
            </a:rPr>
            <a:t>　（令和６年度末）</a:t>
          </a:r>
          <a:endParaRPr lang="en-US" altLang="ja-JP" sz="1000" b="0" i="0" u="sng" strike="noStrike" baseline="0">
            <a:solidFill>
              <a:srgbClr val="FF0000"/>
            </a:solidFill>
            <a:latin typeface="ＭＳ Ｐゴシック"/>
            <a:ea typeface="ＭＳ Ｐゴシック"/>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再任用職員については、再任用前と合算してください。</a:t>
          </a:r>
        </a:p>
      </xdr:txBody>
    </xdr:sp>
    <xdr:clientData/>
  </xdr:twoCellAnchor>
  <xdr:twoCellAnchor editAs="oneCell">
    <xdr:from>
      <xdr:col>7</xdr:col>
      <xdr:colOff>114300</xdr:colOff>
      <xdr:row>22</xdr:row>
      <xdr:rowOff>66675</xdr:rowOff>
    </xdr:from>
    <xdr:to>
      <xdr:col>10</xdr:col>
      <xdr:colOff>171450</xdr:colOff>
      <xdr:row>23</xdr:row>
      <xdr:rowOff>142875</xdr:rowOff>
    </xdr:to>
    <xdr:sp macro="" textlink="">
      <xdr:nvSpPr>
        <xdr:cNvPr id="4100" name="AutoShape 4">
          <a:extLst>
            <a:ext uri="{FF2B5EF4-FFF2-40B4-BE49-F238E27FC236}">
              <a16:creationId xmlns:a16="http://schemas.microsoft.com/office/drawing/2014/main" id="{00000000-0008-0000-0200-000004100000}"/>
            </a:ext>
          </a:extLst>
        </xdr:cNvPr>
        <xdr:cNvSpPr>
          <a:spLocks noChangeArrowheads="1"/>
        </xdr:cNvSpPr>
      </xdr:nvSpPr>
      <xdr:spPr bwMode="auto">
        <a:xfrm>
          <a:off x="3648075" y="4057650"/>
          <a:ext cx="981075" cy="247650"/>
        </a:xfrm>
        <a:prstGeom prst="wedgeRoundRectCallout">
          <a:avLst>
            <a:gd name="adj1" fmla="val -44175"/>
            <a:gd name="adj2" fmla="val -335283"/>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sng" strike="noStrike" baseline="0">
              <a:solidFill>
                <a:srgbClr val="FF0000"/>
              </a:solidFill>
              <a:latin typeface="ＭＳ Ｐゴシック"/>
              <a:ea typeface="ＭＳ Ｐゴシック"/>
            </a:rPr>
            <a:t>転入者は「１」</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3</xdr:col>
      <xdr:colOff>228600</xdr:colOff>
      <xdr:row>21</xdr:row>
      <xdr:rowOff>0</xdr:rowOff>
    </xdr:from>
    <xdr:to>
      <xdr:col>5</xdr:col>
      <xdr:colOff>933450</xdr:colOff>
      <xdr:row>24</xdr:row>
      <xdr:rowOff>85725</xdr:rowOff>
    </xdr:to>
    <xdr:sp macro="" textlink="">
      <xdr:nvSpPr>
        <xdr:cNvPr id="14" name="AutoShape 3">
          <a:extLst>
            <a:ext uri="{FF2B5EF4-FFF2-40B4-BE49-F238E27FC236}">
              <a16:creationId xmlns:a16="http://schemas.microsoft.com/office/drawing/2014/main" id="{00000000-0008-0000-0200-00000E000000}"/>
            </a:ext>
          </a:extLst>
        </xdr:cNvPr>
        <xdr:cNvSpPr>
          <a:spLocks noChangeArrowheads="1"/>
        </xdr:cNvSpPr>
      </xdr:nvSpPr>
      <xdr:spPr bwMode="auto">
        <a:xfrm>
          <a:off x="1838325" y="3819525"/>
          <a:ext cx="1314450" cy="600075"/>
        </a:xfrm>
        <a:prstGeom prst="wedgeRoundRectCallout">
          <a:avLst>
            <a:gd name="adj1" fmla="val 8237"/>
            <a:gd name="adj2" fmla="val -69358"/>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en-US" sz="1100" b="0" i="0" baseline="0">
              <a:latin typeface="+mn-lt"/>
              <a:ea typeface="+mn-ea"/>
              <a:cs typeface="+mn-cs"/>
            </a:rPr>
            <a:t>プルダウンリストから入力</a:t>
          </a:r>
          <a:endParaRPr lang="ja-JP" altLang="ja-JP" sz="1000"/>
        </a:p>
      </xdr:txBody>
    </xdr:sp>
    <xdr:clientData/>
  </xdr:twoCellAnchor>
  <xdr:twoCellAnchor editAs="oneCell">
    <xdr:from>
      <xdr:col>2</xdr:col>
      <xdr:colOff>688731</xdr:colOff>
      <xdr:row>11</xdr:row>
      <xdr:rowOff>19050</xdr:rowOff>
    </xdr:from>
    <xdr:to>
      <xdr:col>5</xdr:col>
      <xdr:colOff>962025</xdr:colOff>
      <xdr:row>12</xdr:row>
      <xdr:rowOff>161925</xdr:rowOff>
    </xdr:to>
    <xdr:sp macro="" textlink="">
      <xdr:nvSpPr>
        <xdr:cNvPr id="15" name="AutoShape 3">
          <a:extLst>
            <a:ext uri="{FF2B5EF4-FFF2-40B4-BE49-F238E27FC236}">
              <a16:creationId xmlns:a16="http://schemas.microsoft.com/office/drawing/2014/main" id="{00000000-0008-0000-0200-00000F000000}"/>
            </a:ext>
          </a:extLst>
        </xdr:cNvPr>
        <xdr:cNvSpPr>
          <a:spLocks noChangeArrowheads="1"/>
        </xdr:cNvSpPr>
      </xdr:nvSpPr>
      <xdr:spPr bwMode="auto">
        <a:xfrm>
          <a:off x="1179635" y="1997319"/>
          <a:ext cx="2002448" cy="340702"/>
        </a:xfrm>
        <a:prstGeom prst="wedgeRoundRectCallout">
          <a:avLst>
            <a:gd name="adj1" fmla="val -62078"/>
            <a:gd name="adj2" fmla="val 170622"/>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en-US" sz="1050" b="0" i="0" baseline="0">
              <a:latin typeface="+mn-lt"/>
              <a:ea typeface="+mn-ea"/>
              <a:cs typeface="+mn-cs"/>
            </a:rPr>
            <a:t>保健体育科主任を一番上に記載</a:t>
          </a:r>
          <a:endParaRPr lang="ja-JP" altLang="ja-JP" sz="900"/>
        </a:p>
      </xdr:txBody>
    </xdr:sp>
    <xdr:clientData/>
  </xdr:twoCellAnchor>
  <xdr:twoCellAnchor editAs="oneCell">
    <xdr:from>
      <xdr:col>7</xdr:col>
      <xdr:colOff>307730</xdr:colOff>
      <xdr:row>26</xdr:row>
      <xdr:rowOff>73269</xdr:rowOff>
    </xdr:from>
    <xdr:to>
      <xdr:col>15</xdr:col>
      <xdr:colOff>65942</xdr:colOff>
      <xdr:row>31</xdr:row>
      <xdr:rowOff>161191</xdr:rowOff>
    </xdr:to>
    <xdr:sp macro="" textlink="">
      <xdr:nvSpPr>
        <xdr:cNvPr id="3" name="AutoShape 3">
          <a:extLst>
            <a:ext uri="{FF2B5EF4-FFF2-40B4-BE49-F238E27FC236}">
              <a16:creationId xmlns:a16="http://schemas.microsoft.com/office/drawing/2014/main" id="{79FA9F89-AE4C-4EA3-A0F7-BDEAAB8DC6FC}"/>
            </a:ext>
          </a:extLst>
        </xdr:cNvPr>
        <xdr:cNvSpPr>
          <a:spLocks noChangeArrowheads="1"/>
        </xdr:cNvSpPr>
      </xdr:nvSpPr>
      <xdr:spPr bwMode="auto">
        <a:xfrm>
          <a:off x="3846634" y="4696557"/>
          <a:ext cx="2139462" cy="930519"/>
        </a:xfrm>
        <a:prstGeom prst="wedgeRoundRectCallout">
          <a:avLst>
            <a:gd name="adj1" fmla="val -11399"/>
            <a:gd name="adj2" fmla="val 43215"/>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marL="0" marR="0" lvl="0" indent="0" algn="ctr" defTabSz="914400" rtl="0" eaLnBrk="1" fontAlgn="base"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rPr>
            <a:t>集計のための設定がしてあります。</a:t>
          </a:r>
          <a:endParaRPr kumimoji="0" lang="en-US" altLang="ja-JP" sz="900" b="0" i="0" u="none" strike="noStrike" kern="0" cap="none" spc="0" normalizeH="0" baseline="0" noProof="0">
            <a:ln>
              <a:noFill/>
            </a:ln>
            <a:solidFill>
              <a:sysClr val="windowText" lastClr="000000"/>
            </a:solidFill>
            <a:effectLst/>
            <a:uLnTx/>
            <a:uFillTx/>
          </a:endParaRPr>
        </a:p>
        <a:p>
          <a:pPr marL="0" marR="0" lvl="0" indent="0" algn="ctr" defTabSz="914400" rtl="0" eaLnBrk="1" fontAlgn="base"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rPr>
            <a:t>列の挿入、削除は行わないでください。</a:t>
          </a:r>
          <a:endParaRPr kumimoji="0" lang="ja-JP" altLang="ja-JP" sz="9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95249</xdr:colOff>
      <xdr:row>3</xdr:row>
      <xdr:rowOff>123825</xdr:rowOff>
    </xdr:from>
    <xdr:to>
      <xdr:col>8</xdr:col>
      <xdr:colOff>304800</xdr:colOff>
      <xdr:row>5</xdr:row>
      <xdr:rowOff>85725</xdr:rowOff>
    </xdr:to>
    <xdr:sp macro="" textlink="">
      <xdr:nvSpPr>
        <xdr:cNvPr id="5125" name="AutoShape 5">
          <a:extLst>
            <a:ext uri="{FF2B5EF4-FFF2-40B4-BE49-F238E27FC236}">
              <a16:creationId xmlns:a16="http://schemas.microsoft.com/office/drawing/2014/main" id="{00000000-0008-0000-0300-000005140000}"/>
            </a:ext>
          </a:extLst>
        </xdr:cNvPr>
        <xdr:cNvSpPr>
          <a:spLocks noChangeArrowheads="1"/>
        </xdr:cNvSpPr>
      </xdr:nvSpPr>
      <xdr:spPr bwMode="auto">
        <a:xfrm>
          <a:off x="2324099" y="695325"/>
          <a:ext cx="952501" cy="476250"/>
        </a:xfrm>
        <a:prstGeom prst="wedgeRoundRectCallout">
          <a:avLst>
            <a:gd name="adj1" fmla="val 53676"/>
            <a:gd name="adj2" fmla="val 65750"/>
            <a:gd name="adj3" fmla="val 16667"/>
          </a:avLst>
        </a:prstGeom>
        <a:solidFill>
          <a:srgbClr val="C0C0C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プルダウンリストから入力</a:t>
          </a:r>
        </a:p>
      </xdr:txBody>
    </xdr:sp>
    <xdr:clientData/>
  </xdr:twoCellAnchor>
  <xdr:oneCellAnchor>
    <xdr:from>
      <xdr:col>1</xdr:col>
      <xdr:colOff>95250</xdr:colOff>
      <xdr:row>0</xdr:row>
      <xdr:rowOff>38100</xdr:rowOff>
    </xdr:from>
    <xdr:ext cx="952500" cy="371475"/>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a:off x="466725" y="38100"/>
          <a:ext cx="952500" cy="371475"/>
        </a:xfrm>
        <a:prstGeom prst="wedgeRoundRectCallout">
          <a:avLst>
            <a:gd name="adj1" fmla="val -48787"/>
            <a:gd name="adj2" fmla="val 166513"/>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ctr" rtl="0">
            <a:defRPr sz="1000"/>
          </a:pPr>
          <a:r>
            <a:rPr lang="ja-JP" altLang="en-US" sz="1000" b="0" i="0" u="none" strike="noStrike" baseline="0">
              <a:solidFill>
                <a:srgbClr val="000000"/>
              </a:solidFill>
              <a:latin typeface="ＭＳ Ｐゴシック"/>
              <a:ea typeface="ＭＳ Ｐゴシック"/>
            </a:rPr>
            <a:t>プルダウンリストから入力</a:t>
          </a:r>
        </a:p>
      </xdr:txBody>
    </xdr:sp>
    <xdr:clientData/>
  </xdr:oneCellAnchor>
  <xdr:twoCellAnchor>
    <xdr:from>
      <xdr:col>6</xdr:col>
      <xdr:colOff>276225</xdr:colOff>
      <xdr:row>11</xdr:row>
      <xdr:rowOff>123825</xdr:rowOff>
    </xdr:from>
    <xdr:to>
      <xdr:col>9</xdr:col>
      <xdr:colOff>247650</xdr:colOff>
      <xdr:row>12</xdr:row>
      <xdr:rowOff>142875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a:off x="2505075" y="2447925"/>
          <a:ext cx="1085850" cy="276225"/>
        </a:xfrm>
        <a:prstGeom prst="roundRect">
          <a:avLst>
            <a:gd name="adj" fmla="val 16667"/>
          </a:avLst>
        </a:prstGeom>
        <a:solidFill>
          <a:srgbClr val="C0C0C0"/>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単位数を記入</a:t>
          </a:r>
        </a:p>
      </xdr:txBody>
    </xdr:sp>
    <xdr:clientData/>
  </xdr:twoCellAnchor>
  <xdr:oneCellAnchor>
    <xdr:from>
      <xdr:col>5</xdr:col>
      <xdr:colOff>266699</xdr:colOff>
      <xdr:row>23</xdr:row>
      <xdr:rowOff>95250</xdr:rowOff>
    </xdr:from>
    <xdr:ext cx="2000251" cy="476249"/>
    <xdr:sp macro="" textlink="">
      <xdr:nvSpPr>
        <xdr:cNvPr id="5136" name="AutoShape 16">
          <a:extLst>
            <a:ext uri="{FF2B5EF4-FFF2-40B4-BE49-F238E27FC236}">
              <a16:creationId xmlns:a16="http://schemas.microsoft.com/office/drawing/2014/main" id="{00000000-0008-0000-0300-000010140000}"/>
            </a:ext>
          </a:extLst>
        </xdr:cNvPr>
        <xdr:cNvSpPr>
          <a:spLocks noChangeArrowheads="1"/>
        </xdr:cNvSpPr>
      </xdr:nvSpPr>
      <xdr:spPr bwMode="auto">
        <a:xfrm>
          <a:off x="2124074" y="5305425"/>
          <a:ext cx="2000251" cy="476249"/>
        </a:xfrm>
        <a:prstGeom prst="wedgeRoundRectCallout">
          <a:avLst>
            <a:gd name="adj1" fmla="val -46669"/>
            <a:gd name="adj2" fmla="val 166493"/>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プルダウンリストから入力　「有」の場合右側も入力してください</a:t>
          </a:r>
          <a:r>
            <a:rPr lang="ja-JP" altLang="en-US" sz="1100" b="0" i="0" u="none" strike="noStrike" baseline="0">
              <a:solidFill>
                <a:srgbClr val="000000"/>
              </a:solidFill>
              <a:latin typeface="ＭＳ Ｐゴシック"/>
              <a:ea typeface="ＭＳ Ｐゴシック"/>
            </a:rPr>
            <a:t>。</a:t>
          </a:r>
        </a:p>
      </xdr:txBody>
    </xdr:sp>
    <xdr:clientData/>
  </xdr:oneCellAnchor>
  <xdr:twoCellAnchor editAs="oneCell">
    <xdr:from>
      <xdr:col>5</xdr:col>
      <xdr:colOff>247652</xdr:colOff>
      <xdr:row>5</xdr:row>
      <xdr:rowOff>247650</xdr:rowOff>
    </xdr:from>
    <xdr:to>
      <xdr:col>8</xdr:col>
      <xdr:colOff>190501</xdr:colOff>
      <xdr:row>7</xdr:row>
      <xdr:rowOff>19050</xdr:rowOff>
    </xdr:to>
    <xdr:sp macro="" textlink="">
      <xdr:nvSpPr>
        <xdr:cNvPr id="19" name="AutoShape 5">
          <a:extLst>
            <a:ext uri="{FF2B5EF4-FFF2-40B4-BE49-F238E27FC236}">
              <a16:creationId xmlns:a16="http://schemas.microsoft.com/office/drawing/2014/main" id="{00000000-0008-0000-0300-000013000000}"/>
            </a:ext>
          </a:extLst>
        </xdr:cNvPr>
        <xdr:cNvSpPr>
          <a:spLocks noChangeArrowheads="1"/>
        </xdr:cNvSpPr>
      </xdr:nvSpPr>
      <xdr:spPr bwMode="auto">
        <a:xfrm>
          <a:off x="2105027" y="1333500"/>
          <a:ext cx="1057274" cy="180975"/>
        </a:xfrm>
        <a:prstGeom prst="wedgeRoundRectCallout">
          <a:avLst>
            <a:gd name="adj1" fmla="val -61204"/>
            <a:gd name="adj2" fmla="val -170464"/>
            <a:gd name="adj3" fmla="val 16667"/>
          </a:avLst>
        </a:prstGeom>
        <a:solidFill>
          <a:srgbClr val="C0C0C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学校体育要覧参照</a:t>
          </a:r>
        </a:p>
      </xdr:txBody>
    </xdr:sp>
    <xdr:clientData/>
  </xdr:twoCellAnchor>
  <xdr:twoCellAnchor editAs="oneCell">
    <xdr:from>
      <xdr:col>7</xdr:col>
      <xdr:colOff>276225</xdr:colOff>
      <xdr:row>0</xdr:row>
      <xdr:rowOff>57150</xdr:rowOff>
    </xdr:from>
    <xdr:to>
      <xdr:col>13</xdr:col>
      <xdr:colOff>200025</xdr:colOff>
      <xdr:row>1</xdr:row>
      <xdr:rowOff>76200</xdr:rowOff>
    </xdr:to>
    <xdr:sp macro="" textlink="">
      <xdr:nvSpPr>
        <xdr:cNvPr id="21" name="AutoShape 1">
          <a:extLst>
            <a:ext uri="{FF2B5EF4-FFF2-40B4-BE49-F238E27FC236}">
              <a16:creationId xmlns:a16="http://schemas.microsoft.com/office/drawing/2014/main" id="{00000000-0008-0000-0300-000015000000}"/>
            </a:ext>
          </a:extLst>
        </xdr:cNvPr>
        <xdr:cNvSpPr>
          <a:spLocks noChangeArrowheads="1"/>
        </xdr:cNvSpPr>
      </xdr:nvSpPr>
      <xdr:spPr bwMode="auto">
        <a:xfrm>
          <a:off x="2876550" y="57150"/>
          <a:ext cx="2152650" cy="247650"/>
        </a:xfrm>
        <a:prstGeom prst="wedgeRoundRectCallout">
          <a:avLst>
            <a:gd name="adj1" fmla="val 59291"/>
            <a:gd name="adj2" fmla="val -30767"/>
            <a:gd name="adj3" fmla="val 16667"/>
          </a:avLst>
        </a:prstGeom>
        <a:solidFill>
          <a:srgbClr val="C0C0C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別紙１より自動で記載</a:t>
          </a:r>
        </a:p>
      </xdr:txBody>
    </xdr:sp>
    <xdr:clientData/>
  </xdr:twoCellAnchor>
  <xdr:oneCellAnchor>
    <xdr:from>
      <xdr:col>8</xdr:col>
      <xdr:colOff>9525</xdr:colOff>
      <xdr:row>28</xdr:row>
      <xdr:rowOff>200024</xdr:rowOff>
    </xdr:from>
    <xdr:ext cx="762000" cy="647701"/>
    <xdr:sp macro="" textlink="">
      <xdr:nvSpPr>
        <xdr:cNvPr id="22" name="AutoShape 16">
          <a:extLst>
            <a:ext uri="{FF2B5EF4-FFF2-40B4-BE49-F238E27FC236}">
              <a16:creationId xmlns:a16="http://schemas.microsoft.com/office/drawing/2014/main" id="{00000000-0008-0000-0300-000016000000}"/>
            </a:ext>
          </a:extLst>
        </xdr:cNvPr>
        <xdr:cNvSpPr>
          <a:spLocks noChangeArrowheads="1"/>
        </xdr:cNvSpPr>
      </xdr:nvSpPr>
      <xdr:spPr bwMode="auto">
        <a:xfrm>
          <a:off x="2981325" y="6353174"/>
          <a:ext cx="762000" cy="647701"/>
        </a:xfrm>
        <a:prstGeom prst="wedgeRoundRectCallout">
          <a:avLst>
            <a:gd name="adj1" fmla="val 41878"/>
            <a:gd name="adj2" fmla="val -23400"/>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ctr" rtl="0">
            <a:defRPr sz="1000"/>
          </a:pPr>
          <a:r>
            <a:rPr lang="ja-JP" altLang="en-US" sz="1100" b="0" i="0" u="none" strike="noStrike" baseline="0">
              <a:solidFill>
                <a:srgbClr val="000000"/>
              </a:solidFill>
              <a:latin typeface="ＭＳ Ｐゴシック"/>
              <a:ea typeface="ＭＳ Ｐゴシック"/>
            </a:rPr>
            <a:t>プルダウンリストから入力</a:t>
          </a:r>
        </a:p>
      </xdr:txBody>
    </xdr:sp>
    <xdr:clientData/>
  </xdr:oneCellAnchor>
  <xdr:oneCellAnchor>
    <xdr:from>
      <xdr:col>5</xdr:col>
      <xdr:colOff>95249</xdr:colOff>
      <xdr:row>39</xdr:row>
      <xdr:rowOff>19050</xdr:rowOff>
    </xdr:from>
    <xdr:ext cx="1152525" cy="476250"/>
    <xdr:sp macro="" textlink="">
      <xdr:nvSpPr>
        <xdr:cNvPr id="23" name="AutoShape 16">
          <a:extLst>
            <a:ext uri="{FF2B5EF4-FFF2-40B4-BE49-F238E27FC236}">
              <a16:creationId xmlns:a16="http://schemas.microsoft.com/office/drawing/2014/main" id="{00000000-0008-0000-0300-000017000000}"/>
            </a:ext>
          </a:extLst>
        </xdr:cNvPr>
        <xdr:cNvSpPr>
          <a:spLocks noChangeArrowheads="1"/>
        </xdr:cNvSpPr>
      </xdr:nvSpPr>
      <xdr:spPr bwMode="auto">
        <a:xfrm>
          <a:off x="1952624" y="8629650"/>
          <a:ext cx="1152525" cy="476250"/>
        </a:xfrm>
        <a:prstGeom prst="wedgeRoundRectCallout">
          <a:avLst>
            <a:gd name="adj1" fmla="val -19726"/>
            <a:gd name="adj2" fmla="val -47905"/>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ctr" rtl="0">
            <a:defRPr sz="1000"/>
          </a:pPr>
          <a:r>
            <a:rPr lang="ja-JP" altLang="en-US" sz="1100" b="0" i="0" u="none" strike="noStrike" baseline="0">
              <a:solidFill>
                <a:srgbClr val="000000"/>
              </a:solidFill>
              <a:latin typeface="ＭＳ Ｐゴシック"/>
              <a:ea typeface="ＭＳ Ｐゴシック"/>
            </a:rPr>
            <a:t>プルダウンリストから入力</a:t>
          </a:r>
        </a:p>
      </xdr:txBody>
    </xdr:sp>
    <xdr:clientData/>
  </xdr:oneCellAnchor>
  <xdr:oneCellAnchor>
    <xdr:from>
      <xdr:col>12</xdr:col>
      <xdr:colOff>9525</xdr:colOff>
      <xdr:row>20</xdr:row>
      <xdr:rowOff>142875</xdr:rowOff>
    </xdr:from>
    <xdr:ext cx="1514475" cy="628649"/>
    <xdr:sp macro="" textlink="">
      <xdr:nvSpPr>
        <xdr:cNvPr id="27" name="AutoShape 16">
          <a:extLst>
            <a:ext uri="{FF2B5EF4-FFF2-40B4-BE49-F238E27FC236}">
              <a16:creationId xmlns:a16="http://schemas.microsoft.com/office/drawing/2014/main" id="{00000000-0008-0000-0300-00001B000000}"/>
            </a:ext>
          </a:extLst>
        </xdr:cNvPr>
        <xdr:cNvSpPr>
          <a:spLocks noChangeArrowheads="1"/>
        </xdr:cNvSpPr>
      </xdr:nvSpPr>
      <xdr:spPr bwMode="auto">
        <a:xfrm>
          <a:off x="4467225" y="4781550"/>
          <a:ext cx="1514475" cy="628649"/>
        </a:xfrm>
        <a:prstGeom prst="wedgeRoundRectCallout">
          <a:avLst>
            <a:gd name="adj1" fmla="val -15954"/>
            <a:gd name="adj2" fmla="val 110950"/>
            <a:gd name="adj3" fmla="val 16667"/>
          </a:avLst>
        </a:prstGeom>
        <a:solidFill>
          <a:srgbClr val="C0C0C0"/>
        </a:solidFill>
        <a:ln w="9525">
          <a:solidFill>
            <a:srgbClr val="000000"/>
          </a:solidFill>
          <a:miter lim="800000"/>
          <a:headEnd/>
          <a:tailEnd/>
        </a:ln>
      </xdr:spPr>
      <xdr:txBody>
        <a:bodyPr wrap="square" lIns="18288" tIns="18288" rIns="0" bIns="0" anchor="ctr"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800" b="0" i="0" baseline="0">
              <a:latin typeface="+mn-lt"/>
              <a:ea typeface="+mn-ea"/>
              <a:cs typeface="+mn-cs"/>
            </a:rPr>
            <a:t>学科が複数等の理由から実施状況が異なる場合は、主な状況を一つ記入ください</a:t>
          </a:r>
          <a:r>
            <a:rPr lang="ja-JP" altLang="en-US" sz="800" b="0" i="0" u="none" strike="noStrike" baseline="0">
              <a:solidFill>
                <a:srgbClr val="000000"/>
              </a:solidFill>
              <a:latin typeface="ＭＳ Ｐゴシック"/>
              <a:ea typeface="ＭＳ Ｐゴシック"/>
            </a:rPr>
            <a:t>。</a:t>
          </a:r>
        </a:p>
      </xdr:txBody>
    </xdr:sp>
    <xdr:clientData/>
  </xdr:oneCellAnchor>
  <xdr:oneCellAnchor>
    <xdr:from>
      <xdr:col>16</xdr:col>
      <xdr:colOff>209550</xdr:colOff>
      <xdr:row>21</xdr:row>
      <xdr:rowOff>19050</xdr:rowOff>
    </xdr:from>
    <xdr:ext cx="838200" cy="552450"/>
    <xdr:sp macro="" textlink="">
      <xdr:nvSpPr>
        <xdr:cNvPr id="28" name="AutoShape 16">
          <a:extLst>
            <a:ext uri="{FF2B5EF4-FFF2-40B4-BE49-F238E27FC236}">
              <a16:creationId xmlns:a16="http://schemas.microsoft.com/office/drawing/2014/main" id="{00000000-0008-0000-0300-00001C000000}"/>
            </a:ext>
          </a:extLst>
        </xdr:cNvPr>
        <xdr:cNvSpPr>
          <a:spLocks noChangeArrowheads="1"/>
        </xdr:cNvSpPr>
      </xdr:nvSpPr>
      <xdr:spPr bwMode="auto">
        <a:xfrm>
          <a:off x="6153150" y="4848225"/>
          <a:ext cx="838200" cy="552450"/>
        </a:xfrm>
        <a:prstGeom prst="wedgeRoundRectCallout">
          <a:avLst>
            <a:gd name="adj1" fmla="val 38677"/>
            <a:gd name="adj2" fmla="val 114457"/>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rtl="0"/>
          <a:r>
            <a:rPr lang="ja-JP" altLang="ja-JP" sz="900" b="0" i="0" baseline="0">
              <a:latin typeface="+mn-lt"/>
              <a:ea typeface="+mn-ea"/>
              <a:cs typeface="+mn-cs"/>
            </a:rPr>
            <a:t>実施していない場合は記入しないでください。</a:t>
          </a:r>
          <a:endParaRPr lang="ja-JP" altLang="ja-JP" sz="900"/>
        </a:p>
      </xdr:txBody>
    </xdr:sp>
    <xdr:clientData/>
  </xdr:oneCellAnchor>
  <xdr:twoCellAnchor editAs="oneCell">
    <xdr:from>
      <xdr:col>13</xdr:col>
      <xdr:colOff>142875</xdr:colOff>
      <xdr:row>13</xdr:row>
      <xdr:rowOff>95250</xdr:rowOff>
    </xdr:from>
    <xdr:to>
      <xdr:col>16</xdr:col>
      <xdr:colOff>209550</xdr:colOff>
      <xdr:row>15</xdr:row>
      <xdr:rowOff>66675</xdr:rowOff>
    </xdr:to>
    <xdr:sp macro="" textlink="">
      <xdr:nvSpPr>
        <xdr:cNvPr id="30" name="AutoShape 5">
          <a:extLst>
            <a:ext uri="{FF2B5EF4-FFF2-40B4-BE49-F238E27FC236}">
              <a16:creationId xmlns:a16="http://schemas.microsoft.com/office/drawing/2014/main" id="{00000000-0008-0000-0300-00001E000000}"/>
            </a:ext>
          </a:extLst>
        </xdr:cNvPr>
        <xdr:cNvSpPr>
          <a:spLocks noChangeArrowheads="1"/>
        </xdr:cNvSpPr>
      </xdr:nvSpPr>
      <xdr:spPr bwMode="auto">
        <a:xfrm>
          <a:off x="4972050" y="2933700"/>
          <a:ext cx="1181100" cy="485775"/>
        </a:xfrm>
        <a:prstGeom prst="wedgeRoundRectCallout">
          <a:avLst>
            <a:gd name="adj1" fmla="val 91199"/>
            <a:gd name="adj2" fmla="val -175418"/>
            <a:gd name="adj3" fmla="val 16667"/>
          </a:avLst>
        </a:prstGeom>
        <a:solidFill>
          <a:srgbClr val="C0C0C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設定科目名を入力してください。</a:t>
          </a:r>
        </a:p>
      </xdr:txBody>
    </xdr:sp>
    <xdr:clientData/>
  </xdr:twoCellAnchor>
  <xdr:oneCellAnchor>
    <xdr:from>
      <xdr:col>5</xdr:col>
      <xdr:colOff>19050</xdr:colOff>
      <xdr:row>31</xdr:row>
      <xdr:rowOff>209550</xdr:rowOff>
    </xdr:from>
    <xdr:ext cx="2924175" cy="228600"/>
    <xdr:sp macro="" textlink="">
      <xdr:nvSpPr>
        <xdr:cNvPr id="31" name="AutoShape 16">
          <a:extLst>
            <a:ext uri="{FF2B5EF4-FFF2-40B4-BE49-F238E27FC236}">
              <a16:creationId xmlns:a16="http://schemas.microsoft.com/office/drawing/2014/main" id="{00000000-0008-0000-0300-00001F000000}"/>
            </a:ext>
          </a:extLst>
        </xdr:cNvPr>
        <xdr:cNvSpPr>
          <a:spLocks noChangeArrowheads="1"/>
        </xdr:cNvSpPr>
      </xdr:nvSpPr>
      <xdr:spPr bwMode="auto">
        <a:xfrm>
          <a:off x="1876425" y="7077075"/>
          <a:ext cx="2924175" cy="228600"/>
        </a:xfrm>
        <a:prstGeom prst="wedgeRoundRectCallout">
          <a:avLst>
            <a:gd name="adj1" fmla="val -68498"/>
            <a:gd name="adj2" fmla="val 13112"/>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rtl="0"/>
          <a:r>
            <a:rPr lang="ja-JP" altLang="ja-JP" sz="1100" b="0" i="0" baseline="0">
              <a:latin typeface="+mn-lt"/>
              <a:ea typeface="+mn-ea"/>
              <a:cs typeface="+mn-cs"/>
            </a:rPr>
            <a:t>他に体育関係行事を実施している場合は記入</a:t>
          </a:r>
          <a:endParaRPr lang="ja-JP" altLang="ja-JP"/>
        </a:p>
      </xdr:txBody>
    </xdr:sp>
    <xdr:clientData/>
  </xdr:oneCellAnchor>
  <xdr:oneCellAnchor>
    <xdr:from>
      <xdr:col>15</xdr:col>
      <xdr:colOff>95250</xdr:colOff>
      <xdr:row>33</xdr:row>
      <xdr:rowOff>28575</xdr:rowOff>
    </xdr:from>
    <xdr:ext cx="752475" cy="400050"/>
    <xdr:sp macro="" textlink="">
      <xdr:nvSpPr>
        <xdr:cNvPr id="20" name="AutoShape 16">
          <a:extLst>
            <a:ext uri="{FF2B5EF4-FFF2-40B4-BE49-F238E27FC236}">
              <a16:creationId xmlns:a16="http://schemas.microsoft.com/office/drawing/2014/main" id="{00000000-0008-0000-0300-000014000000}"/>
            </a:ext>
          </a:extLst>
        </xdr:cNvPr>
        <xdr:cNvSpPr>
          <a:spLocks noChangeArrowheads="1"/>
        </xdr:cNvSpPr>
      </xdr:nvSpPr>
      <xdr:spPr bwMode="auto">
        <a:xfrm>
          <a:off x="5667375" y="7372350"/>
          <a:ext cx="752475" cy="400050"/>
        </a:xfrm>
        <a:prstGeom prst="wedgeRoundRectCallout">
          <a:avLst>
            <a:gd name="adj1" fmla="val -2232"/>
            <a:gd name="adj2" fmla="val -97667"/>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ctr" rtl="0">
            <a:defRPr sz="1000"/>
          </a:pPr>
          <a:r>
            <a:rPr lang="ja-JP" altLang="en-US" sz="900" b="0" i="0" u="none" strike="noStrike" baseline="0">
              <a:solidFill>
                <a:srgbClr val="000000"/>
              </a:solidFill>
              <a:latin typeface="ＭＳ Ｐゴシック"/>
              <a:ea typeface="ＭＳ Ｐゴシック"/>
            </a:rPr>
            <a:t>プルダウンリストから入力</a:t>
          </a:r>
        </a:p>
      </xdr:txBody>
    </xdr:sp>
    <xdr:clientData/>
  </xdr:oneCellAnchor>
  <xdr:oneCellAnchor>
    <xdr:from>
      <xdr:col>1</xdr:col>
      <xdr:colOff>28575</xdr:colOff>
      <xdr:row>50</xdr:row>
      <xdr:rowOff>57149</xdr:rowOff>
    </xdr:from>
    <xdr:ext cx="1724025" cy="638175"/>
    <xdr:sp macro="" textlink="">
      <xdr:nvSpPr>
        <xdr:cNvPr id="33" name="AutoShape 16">
          <a:extLst>
            <a:ext uri="{FF2B5EF4-FFF2-40B4-BE49-F238E27FC236}">
              <a16:creationId xmlns:a16="http://schemas.microsoft.com/office/drawing/2014/main" id="{00000000-0008-0000-0300-000021000000}"/>
            </a:ext>
          </a:extLst>
        </xdr:cNvPr>
        <xdr:cNvSpPr>
          <a:spLocks noChangeArrowheads="1"/>
        </xdr:cNvSpPr>
      </xdr:nvSpPr>
      <xdr:spPr bwMode="auto">
        <a:xfrm>
          <a:off x="400050" y="10753724"/>
          <a:ext cx="1724025" cy="638175"/>
        </a:xfrm>
        <a:prstGeom prst="wedgeRoundRectCallout">
          <a:avLst>
            <a:gd name="adj1" fmla="val -59190"/>
            <a:gd name="adj2" fmla="val -44754"/>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l" rtl="0">
            <a:defRPr sz="1000"/>
          </a:pPr>
          <a:r>
            <a:rPr lang="ja-JP" altLang="en-US" sz="1100" b="0" i="0" u="none" strike="noStrike" baseline="0">
              <a:solidFill>
                <a:srgbClr val="000000"/>
              </a:solidFill>
              <a:latin typeface="ＭＳ Ｐゴシック"/>
              <a:ea typeface="ＭＳ Ｐゴシック"/>
            </a:rPr>
            <a:t>プルダウンリストから入力　「有」の場合右側も入力してください。</a:t>
          </a:r>
        </a:p>
      </xdr:txBody>
    </xdr:sp>
    <xdr:clientData/>
  </xdr:oneCellAnchor>
  <xdr:oneCellAnchor>
    <xdr:from>
      <xdr:col>9</xdr:col>
      <xdr:colOff>9521</xdr:colOff>
      <xdr:row>44</xdr:row>
      <xdr:rowOff>66676</xdr:rowOff>
    </xdr:from>
    <xdr:ext cx="1047751" cy="400050"/>
    <xdr:sp macro="" textlink="">
      <xdr:nvSpPr>
        <xdr:cNvPr id="34" name="AutoShape 16">
          <a:extLst>
            <a:ext uri="{FF2B5EF4-FFF2-40B4-BE49-F238E27FC236}">
              <a16:creationId xmlns:a16="http://schemas.microsoft.com/office/drawing/2014/main" id="{00000000-0008-0000-0300-000022000000}"/>
            </a:ext>
          </a:extLst>
        </xdr:cNvPr>
        <xdr:cNvSpPr>
          <a:spLocks noChangeArrowheads="1"/>
        </xdr:cNvSpPr>
      </xdr:nvSpPr>
      <xdr:spPr bwMode="auto">
        <a:xfrm flipH="1">
          <a:off x="3352796" y="9763126"/>
          <a:ext cx="1047751" cy="400050"/>
        </a:xfrm>
        <a:prstGeom prst="wedgeRoundRectCallout">
          <a:avLst>
            <a:gd name="adj1" fmla="val 101537"/>
            <a:gd name="adj2" fmla="val 96689"/>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ctr" rtl="0">
            <a:defRPr sz="1000"/>
          </a:pPr>
          <a:r>
            <a:rPr lang="ja-JP" altLang="en-US" sz="1100" b="0" i="0" u="none" strike="noStrike" baseline="0">
              <a:solidFill>
                <a:srgbClr val="000000"/>
              </a:solidFill>
              <a:latin typeface="ＭＳ Ｐゴシック"/>
              <a:ea typeface="ＭＳ Ｐゴシック"/>
            </a:rPr>
            <a:t>プルダウンリストから入力</a:t>
          </a:r>
        </a:p>
      </xdr:txBody>
    </xdr:sp>
    <xdr:clientData/>
  </xdr:oneCellAnchor>
  <xdr:oneCellAnchor>
    <xdr:from>
      <xdr:col>1</xdr:col>
      <xdr:colOff>285750</xdr:colOff>
      <xdr:row>56</xdr:row>
      <xdr:rowOff>57150</xdr:rowOff>
    </xdr:from>
    <xdr:ext cx="1790700" cy="266700"/>
    <xdr:sp macro="" textlink="">
      <xdr:nvSpPr>
        <xdr:cNvPr id="39" name="AutoShape 16">
          <a:extLst>
            <a:ext uri="{FF2B5EF4-FFF2-40B4-BE49-F238E27FC236}">
              <a16:creationId xmlns:a16="http://schemas.microsoft.com/office/drawing/2014/main" id="{00000000-0008-0000-0300-000027000000}"/>
            </a:ext>
          </a:extLst>
        </xdr:cNvPr>
        <xdr:cNvSpPr>
          <a:spLocks noChangeArrowheads="1"/>
        </xdr:cNvSpPr>
      </xdr:nvSpPr>
      <xdr:spPr bwMode="auto">
        <a:xfrm>
          <a:off x="657225" y="11591925"/>
          <a:ext cx="1790700" cy="266700"/>
        </a:xfrm>
        <a:prstGeom prst="wedgeRoundRectCallout">
          <a:avLst>
            <a:gd name="adj1" fmla="val -62560"/>
            <a:gd name="adj2" fmla="val 17094"/>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algn="ctr" rtl="0">
            <a:defRPr sz="1000"/>
          </a:pPr>
          <a:r>
            <a:rPr lang="ja-JP" altLang="en-US" sz="1100" b="0" i="0" u="none" strike="noStrike" baseline="0">
              <a:solidFill>
                <a:srgbClr val="000000"/>
              </a:solidFill>
              <a:latin typeface="ＭＳ Ｐゴシック"/>
              <a:ea typeface="ＭＳ Ｐゴシック"/>
            </a:rPr>
            <a:t>プルダウンリストから入力</a:t>
          </a:r>
        </a:p>
      </xdr:txBody>
    </xdr:sp>
    <xdr:clientData/>
  </xdr:oneCellAnchor>
  <xdr:oneCellAnchor>
    <xdr:from>
      <xdr:col>12</xdr:col>
      <xdr:colOff>76201</xdr:colOff>
      <xdr:row>29</xdr:row>
      <xdr:rowOff>57149</xdr:rowOff>
    </xdr:from>
    <xdr:ext cx="1009650" cy="552451"/>
    <xdr:sp macro="" textlink="">
      <xdr:nvSpPr>
        <xdr:cNvPr id="32" name="AutoShape 16">
          <a:extLst>
            <a:ext uri="{FF2B5EF4-FFF2-40B4-BE49-F238E27FC236}">
              <a16:creationId xmlns:a16="http://schemas.microsoft.com/office/drawing/2014/main" id="{00000000-0008-0000-0300-000020000000}"/>
            </a:ext>
          </a:extLst>
        </xdr:cNvPr>
        <xdr:cNvSpPr>
          <a:spLocks noChangeArrowheads="1"/>
        </xdr:cNvSpPr>
      </xdr:nvSpPr>
      <xdr:spPr bwMode="auto">
        <a:xfrm>
          <a:off x="4533901" y="6448424"/>
          <a:ext cx="1009650" cy="552451"/>
        </a:xfrm>
        <a:prstGeom prst="wedgeRoundRectCallout">
          <a:avLst>
            <a:gd name="adj1" fmla="val -67651"/>
            <a:gd name="adj2" fmla="val -41260"/>
            <a:gd name="adj3" fmla="val 16667"/>
          </a:avLst>
        </a:prstGeom>
        <a:solidFill>
          <a:srgbClr val="C0C0C0"/>
        </a:solidFill>
        <a:ln w="9525">
          <a:solidFill>
            <a:srgbClr val="000000"/>
          </a:solidFill>
          <a:miter lim="800000"/>
          <a:headEnd/>
          <a:tailEnd/>
        </a:ln>
      </xdr:spPr>
      <xdr:txBody>
        <a:bodyPr wrap="square" lIns="18288" tIns="18288" rIns="0" bIns="0" anchor="t" upright="1">
          <a:noAutofit/>
        </a:bodyPr>
        <a:lstStyle/>
        <a:p>
          <a:pPr rtl="0"/>
          <a:r>
            <a:rPr lang="ja-JP" altLang="en-US" sz="900">
              <a:solidFill>
                <a:srgbClr val="FF0000"/>
              </a:solidFill>
            </a:rPr>
            <a:t>組体操、騎馬戦の実施についてプルダウンから入力</a:t>
          </a:r>
          <a:endParaRPr lang="ja-JP" altLang="ja-JP" sz="900">
            <a:solidFill>
              <a:srgbClr val="FF0000"/>
            </a:solidFill>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1:BC66"/>
  <sheetViews>
    <sheetView zoomScaleNormal="100" workbookViewId="0">
      <selection activeCell="A9" sqref="A9:R9"/>
    </sheetView>
  </sheetViews>
  <sheetFormatPr defaultRowHeight="13.5"/>
  <cols>
    <col min="1" max="1" width="3" customWidth="1"/>
    <col min="2" max="2" width="3.5" customWidth="1"/>
    <col min="3" max="3" width="14.625" customWidth="1"/>
    <col min="4" max="5" width="4" customWidth="1"/>
    <col min="6" max="6" width="13.125" customWidth="1"/>
    <col min="7" max="8" width="4.125" customWidth="1"/>
    <col min="9" max="12" width="4" customWidth="1"/>
    <col min="13" max="18" width="3.625" customWidth="1"/>
    <col min="19" max="20" width="4.125" customWidth="1"/>
  </cols>
  <sheetData>
    <row r="1" spans="1:55" ht="14.25" thickBot="1">
      <c r="A1" t="s">
        <v>0</v>
      </c>
      <c r="K1" t="s">
        <v>1</v>
      </c>
      <c r="L1" s="17"/>
      <c r="M1" s="17"/>
      <c r="N1" s="248"/>
      <c r="O1" s="249"/>
      <c r="P1" s="249"/>
      <c r="Q1" s="249"/>
      <c r="R1" s="250"/>
      <c r="AY1" t="s">
        <v>477</v>
      </c>
      <c r="AZ1" t="s">
        <v>480</v>
      </c>
      <c r="BA1" t="s">
        <v>151</v>
      </c>
      <c r="BB1" t="s">
        <v>184</v>
      </c>
      <c r="BC1" t="s">
        <v>208</v>
      </c>
    </row>
    <row r="2" spans="1:55" ht="7.5" customHeight="1">
      <c r="AY2" t="s">
        <v>478</v>
      </c>
      <c r="AZ2" t="s">
        <v>481</v>
      </c>
      <c r="BA2" t="s">
        <v>195</v>
      </c>
      <c r="BB2" t="s">
        <v>185</v>
      </c>
      <c r="BC2" t="s">
        <v>211</v>
      </c>
    </row>
    <row r="3" spans="1:55">
      <c r="A3" s="256" t="s">
        <v>512</v>
      </c>
      <c r="B3" s="256"/>
      <c r="C3" s="256"/>
      <c r="D3" s="256"/>
      <c r="E3" s="256"/>
      <c r="F3" s="256"/>
      <c r="G3" s="256"/>
      <c r="H3" s="256"/>
      <c r="I3" s="256"/>
      <c r="J3" s="256"/>
      <c r="K3" s="256"/>
      <c r="L3" s="256"/>
      <c r="M3" s="256"/>
      <c r="N3" s="256"/>
      <c r="O3" s="256"/>
      <c r="P3" s="256"/>
      <c r="Q3" s="256"/>
      <c r="R3" s="256"/>
      <c r="AY3" t="s">
        <v>479</v>
      </c>
      <c r="AZ3" t="s">
        <v>479</v>
      </c>
      <c r="BB3" t="s">
        <v>186</v>
      </c>
      <c r="BC3" t="s">
        <v>214</v>
      </c>
    </row>
    <row r="4" spans="1:55">
      <c r="A4" t="s">
        <v>504</v>
      </c>
      <c r="BB4" t="s">
        <v>187</v>
      </c>
      <c r="BC4" t="s">
        <v>217</v>
      </c>
    </row>
    <row r="5" spans="1:55" ht="21" customHeight="1">
      <c r="J5" s="254" t="s">
        <v>2</v>
      </c>
      <c r="K5" s="254"/>
      <c r="L5" s="257"/>
      <c r="M5" s="257"/>
      <c r="N5" s="257"/>
      <c r="O5" s="257"/>
      <c r="P5" s="257"/>
      <c r="Q5" s="257"/>
      <c r="R5" s="257"/>
      <c r="BB5" t="s">
        <v>188</v>
      </c>
      <c r="BC5" t="s">
        <v>220</v>
      </c>
    </row>
    <row r="6" spans="1:55" ht="21" customHeight="1">
      <c r="J6" s="254" t="s">
        <v>3</v>
      </c>
      <c r="K6" s="254"/>
      <c r="L6" s="216"/>
      <c r="M6" s="216"/>
      <c r="N6" s="216"/>
      <c r="O6" s="216"/>
      <c r="P6" s="216"/>
      <c r="Q6" s="216"/>
      <c r="R6" s="216"/>
      <c r="BB6" t="s">
        <v>189</v>
      </c>
      <c r="BC6" t="s">
        <v>223</v>
      </c>
    </row>
    <row r="7" spans="1:55">
      <c r="P7" s="210" t="s">
        <v>26</v>
      </c>
      <c r="Q7" s="210"/>
      <c r="R7" s="210"/>
      <c r="BB7" t="s">
        <v>190</v>
      </c>
      <c r="BC7" t="s">
        <v>226</v>
      </c>
    </row>
    <row r="8" spans="1:55">
      <c r="BB8" t="s">
        <v>191</v>
      </c>
      <c r="BC8" t="s">
        <v>229</v>
      </c>
    </row>
    <row r="9" spans="1:55">
      <c r="A9" s="254" t="s">
        <v>522</v>
      </c>
      <c r="B9" s="254"/>
      <c r="C9" s="254"/>
      <c r="D9" s="254"/>
      <c r="E9" s="254"/>
      <c r="F9" s="254"/>
      <c r="G9" s="254"/>
      <c r="H9" s="254"/>
      <c r="I9" s="254"/>
      <c r="J9" s="254"/>
      <c r="K9" s="254"/>
      <c r="L9" s="254"/>
      <c r="M9" s="254"/>
      <c r="N9" s="254"/>
      <c r="O9" s="254"/>
      <c r="P9" s="254"/>
      <c r="Q9" s="254"/>
      <c r="R9" s="254"/>
      <c r="BB9" t="s">
        <v>192</v>
      </c>
      <c r="BC9" t="s">
        <v>232</v>
      </c>
    </row>
    <row r="10" spans="1:55" ht="12.75" customHeight="1">
      <c r="A10" s="1"/>
      <c r="B10" s="1"/>
      <c r="C10" s="1"/>
      <c r="D10" s="1"/>
      <c r="E10" s="1"/>
      <c r="F10" s="1"/>
      <c r="G10" s="1"/>
      <c r="H10" s="1"/>
      <c r="I10" s="1"/>
      <c r="J10" s="1"/>
      <c r="K10" s="1"/>
      <c r="L10" s="1"/>
      <c r="M10" s="1"/>
      <c r="N10" s="1"/>
      <c r="O10" s="1"/>
      <c r="P10" s="1"/>
      <c r="Q10" s="1"/>
      <c r="R10" s="1"/>
      <c r="S10" s="1"/>
      <c r="T10" s="1"/>
      <c r="BB10" t="s">
        <v>193</v>
      </c>
      <c r="BC10" t="s">
        <v>235</v>
      </c>
    </row>
    <row r="11" spans="1:55">
      <c r="A11" s="255" t="s">
        <v>513</v>
      </c>
      <c r="B11" s="255"/>
      <c r="C11" s="255"/>
      <c r="D11" s="255"/>
      <c r="E11" s="255"/>
      <c r="F11" s="255"/>
      <c r="G11" s="255"/>
      <c r="H11" s="255"/>
      <c r="I11" s="255"/>
      <c r="J11" s="255"/>
      <c r="K11" s="255"/>
      <c r="L11" s="255"/>
      <c r="M11" s="255"/>
      <c r="N11" s="255"/>
      <c r="O11" s="255"/>
      <c r="P11" s="255"/>
      <c r="Q11" s="255"/>
      <c r="R11" s="255"/>
      <c r="BC11" t="s">
        <v>250</v>
      </c>
    </row>
    <row r="12" spans="1:55" ht="15.75" customHeight="1">
      <c r="A12" s="254" t="s">
        <v>4</v>
      </c>
      <c r="B12" s="254"/>
      <c r="C12" s="254"/>
      <c r="D12" s="254"/>
      <c r="E12" s="254"/>
      <c r="F12" s="254"/>
      <c r="G12" s="254"/>
      <c r="H12" s="254"/>
      <c r="I12" s="254"/>
      <c r="J12" s="254"/>
      <c r="K12" s="254"/>
      <c r="L12" s="254"/>
      <c r="M12" s="254"/>
      <c r="N12" s="254"/>
      <c r="O12" s="254"/>
      <c r="P12" s="254"/>
      <c r="Q12" s="254"/>
      <c r="R12" s="254"/>
      <c r="BC12" t="s">
        <v>238</v>
      </c>
    </row>
    <row r="13" spans="1:55" ht="14.25" thickBot="1">
      <c r="A13" t="s">
        <v>502</v>
      </c>
      <c r="BC13" t="s">
        <v>209</v>
      </c>
    </row>
    <row r="14" spans="1:55">
      <c r="A14" s="212"/>
      <c r="B14" s="213"/>
      <c r="C14" s="213" t="s">
        <v>27</v>
      </c>
      <c r="D14" s="208" t="s">
        <v>54</v>
      </c>
      <c r="E14" s="211" t="s">
        <v>6</v>
      </c>
      <c r="F14" s="19" t="s">
        <v>25</v>
      </c>
      <c r="G14" s="219" t="s">
        <v>56</v>
      </c>
      <c r="H14" s="220"/>
      <c r="I14" s="230" t="s">
        <v>55</v>
      </c>
      <c r="J14" s="232" t="s">
        <v>198</v>
      </c>
      <c r="K14" s="234" t="s">
        <v>72</v>
      </c>
      <c r="L14" s="251" t="s">
        <v>28</v>
      </c>
      <c r="M14" s="252"/>
      <c r="N14" s="253"/>
      <c r="O14" s="261" t="s">
        <v>57</v>
      </c>
      <c r="P14" s="262"/>
      <c r="Q14" s="77"/>
      <c r="R14" s="77"/>
      <c r="BC14" t="s">
        <v>212</v>
      </c>
    </row>
    <row r="15" spans="1:55" ht="18.75" customHeight="1" thickBot="1">
      <c r="A15" s="214"/>
      <c r="B15" s="215"/>
      <c r="C15" s="215"/>
      <c r="D15" s="209"/>
      <c r="E15" s="209"/>
      <c r="F15" s="20" t="s">
        <v>24</v>
      </c>
      <c r="G15" s="21" t="s">
        <v>7</v>
      </c>
      <c r="H15" s="18" t="s">
        <v>8</v>
      </c>
      <c r="I15" s="231"/>
      <c r="J15" s="233"/>
      <c r="K15" s="235"/>
      <c r="L15" s="258" t="s">
        <v>73</v>
      </c>
      <c r="M15" s="259"/>
      <c r="N15" s="260"/>
      <c r="O15" s="82" t="s">
        <v>15</v>
      </c>
      <c r="P15" s="83" t="s">
        <v>16</v>
      </c>
      <c r="Q15" s="78"/>
      <c r="R15" s="79"/>
      <c r="BC15" t="s">
        <v>215</v>
      </c>
    </row>
    <row r="16" spans="1:55">
      <c r="A16" s="6">
        <v>1</v>
      </c>
      <c r="B16" s="7" t="s">
        <v>14</v>
      </c>
      <c r="C16" s="12"/>
      <c r="D16" s="12"/>
      <c r="E16" s="12"/>
      <c r="F16" s="72"/>
      <c r="G16" s="14"/>
      <c r="H16" s="13"/>
      <c r="I16" s="202"/>
      <c r="J16" s="203"/>
      <c r="K16" s="203"/>
      <c r="L16" s="244"/>
      <c r="M16" s="245"/>
      <c r="N16" s="245"/>
      <c r="O16" s="81"/>
      <c r="P16" s="80"/>
      <c r="R16" s="1"/>
      <c r="S16" s="1"/>
      <c r="T16" s="1"/>
      <c r="BC16" t="s">
        <v>218</v>
      </c>
    </row>
    <row r="17" spans="1:55">
      <c r="A17" s="3">
        <v>2</v>
      </c>
      <c r="B17" s="2"/>
      <c r="C17" s="8"/>
      <c r="D17" s="8"/>
      <c r="E17" s="8"/>
      <c r="F17" s="73"/>
      <c r="G17" s="15"/>
      <c r="H17" s="11"/>
      <c r="I17" s="204"/>
      <c r="J17" s="205"/>
      <c r="K17" s="205"/>
      <c r="L17" s="228"/>
      <c r="M17" s="229"/>
      <c r="N17" s="229"/>
      <c r="O17" s="3"/>
      <c r="P17" s="11"/>
      <c r="R17" s="1"/>
      <c r="S17" s="1"/>
      <c r="T17" s="1"/>
      <c r="BC17" t="s">
        <v>221</v>
      </c>
    </row>
    <row r="18" spans="1:55">
      <c r="A18" s="3">
        <v>3</v>
      </c>
      <c r="B18" s="2"/>
      <c r="C18" s="8"/>
      <c r="D18" s="8"/>
      <c r="E18" s="8"/>
      <c r="F18" s="73"/>
      <c r="G18" s="15"/>
      <c r="H18" s="11"/>
      <c r="I18" s="204"/>
      <c r="J18" s="205"/>
      <c r="K18" s="205"/>
      <c r="L18" s="228"/>
      <c r="M18" s="229"/>
      <c r="N18" s="229"/>
      <c r="O18" s="3"/>
      <c r="P18" s="11"/>
      <c r="R18" s="1"/>
      <c r="S18" s="1"/>
      <c r="T18" s="1"/>
      <c r="BC18" t="s">
        <v>224</v>
      </c>
    </row>
    <row r="19" spans="1:55">
      <c r="A19" s="3">
        <v>4</v>
      </c>
      <c r="B19" s="2"/>
      <c r="C19" s="8"/>
      <c r="D19" s="8"/>
      <c r="E19" s="8"/>
      <c r="F19" s="73"/>
      <c r="G19" s="15"/>
      <c r="H19" s="11"/>
      <c r="I19" s="204"/>
      <c r="J19" s="205"/>
      <c r="K19" s="205"/>
      <c r="L19" s="228"/>
      <c r="M19" s="229"/>
      <c r="N19" s="229"/>
      <c r="O19" s="3"/>
      <c r="P19" s="11"/>
      <c r="R19" s="1"/>
      <c r="S19" s="1"/>
      <c r="T19" s="1"/>
      <c r="BC19" t="s">
        <v>227</v>
      </c>
    </row>
    <row r="20" spans="1:55">
      <c r="A20" s="3">
        <v>5</v>
      </c>
      <c r="B20" s="2"/>
      <c r="C20" s="8"/>
      <c r="D20" s="8"/>
      <c r="E20" s="8"/>
      <c r="F20" s="73"/>
      <c r="G20" s="15"/>
      <c r="H20" s="11"/>
      <c r="I20" s="204"/>
      <c r="J20" s="205"/>
      <c r="K20" s="205"/>
      <c r="L20" s="228"/>
      <c r="M20" s="229"/>
      <c r="N20" s="229"/>
      <c r="O20" s="3"/>
      <c r="P20" s="11"/>
      <c r="R20" s="1"/>
      <c r="S20" s="1"/>
      <c r="T20" s="1"/>
      <c r="BC20" t="s">
        <v>230</v>
      </c>
    </row>
    <row r="21" spans="1:55">
      <c r="A21" s="3">
        <v>6</v>
      </c>
      <c r="B21" s="2"/>
      <c r="C21" s="8"/>
      <c r="D21" s="8"/>
      <c r="E21" s="8"/>
      <c r="F21" s="73"/>
      <c r="G21" s="15"/>
      <c r="H21" s="11"/>
      <c r="I21" s="204"/>
      <c r="J21" s="205"/>
      <c r="K21" s="205"/>
      <c r="L21" s="228"/>
      <c r="M21" s="229"/>
      <c r="N21" s="229"/>
      <c r="O21" s="3"/>
      <c r="P21" s="11"/>
      <c r="R21" s="1"/>
      <c r="S21" s="1"/>
      <c r="T21" s="1"/>
      <c r="BC21" t="s">
        <v>233</v>
      </c>
    </row>
    <row r="22" spans="1:55">
      <c r="A22" s="3">
        <v>7</v>
      </c>
      <c r="B22" s="2"/>
      <c r="C22" s="8"/>
      <c r="D22" s="8"/>
      <c r="E22" s="8"/>
      <c r="F22" s="73"/>
      <c r="G22" s="15"/>
      <c r="H22" s="11"/>
      <c r="I22" s="204"/>
      <c r="J22" s="205"/>
      <c r="K22" s="205"/>
      <c r="L22" s="228"/>
      <c r="M22" s="229"/>
      <c r="N22" s="229"/>
      <c r="O22" s="3"/>
      <c r="P22" s="11"/>
      <c r="R22" s="1"/>
      <c r="S22" s="1"/>
      <c r="T22" s="1"/>
      <c r="BC22" t="s">
        <v>236</v>
      </c>
    </row>
    <row r="23" spans="1:55">
      <c r="A23" s="3">
        <v>8</v>
      </c>
      <c r="B23" s="2"/>
      <c r="C23" s="8"/>
      <c r="D23" s="8"/>
      <c r="E23" s="8"/>
      <c r="F23" s="73"/>
      <c r="G23" s="15"/>
      <c r="H23" s="11"/>
      <c r="I23" s="204"/>
      <c r="J23" s="205"/>
      <c r="K23" s="205"/>
      <c r="L23" s="228"/>
      <c r="M23" s="229"/>
      <c r="N23" s="229"/>
      <c r="O23" s="3"/>
      <c r="P23" s="11"/>
      <c r="R23" s="1"/>
      <c r="S23" s="1"/>
      <c r="T23" s="1"/>
      <c r="BC23" t="s">
        <v>239</v>
      </c>
    </row>
    <row r="24" spans="1:55">
      <c r="A24" s="3">
        <v>9</v>
      </c>
      <c r="B24" s="2"/>
      <c r="C24" s="8"/>
      <c r="D24" s="8"/>
      <c r="E24" s="8"/>
      <c r="F24" s="73"/>
      <c r="G24" s="15"/>
      <c r="H24" s="11"/>
      <c r="I24" s="204"/>
      <c r="J24" s="205"/>
      <c r="K24" s="205"/>
      <c r="L24" s="228"/>
      <c r="M24" s="229"/>
      <c r="N24" s="229"/>
      <c r="O24" s="3"/>
      <c r="P24" s="11"/>
      <c r="R24" s="1"/>
      <c r="S24" s="1"/>
      <c r="T24" s="1"/>
      <c r="BC24" t="s">
        <v>210</v>
      </c>
    </row>
    <row r="25" spans="1:55">
      <c r="A25" s="3">
        <v>10</v>
      </c>
      <c r="B25" s="2"/>
      <c r="C25" s="8"/>
      <c r="D25" s="8"/>
      <c r="E25" s="8"/>
      <c r="F25" s="73"/>
      <c r="G25" s="15"/>
      <c r="H25" s="11"/>
      <c r="I25" s="204"/>
      <c r="J25" s="205"/>
      <c r="K25" s="205"/>
      <c r="L25" s="228"/>
      <c r="M25" s="229"/>
      <c r="N25" s="229"/>
      <c r="O25" s="3"/>
      <c r="P25" s="11"/>
      <c r="R25" s="1"/>
      <c r="S25" s="1"/>
      <c r="T25" s="1"/>
      <c r="BC25" t="s">
        <v>213</v>
      </c>
    </row>
    <row r="26" spans="1:55">
      <c r="A26" s="3">
        <v>11</v>
      </c>
      <c r="B26" s="2"/>
      <c r="C26" s="8"/>
      <c r="D26" s="8"/>
      <c r="E26" s="8"/>
      <c r="F26" s="73"/>
      <c r="G26" s="15"/>
      <c r="H26" s="11"/>
      <c r="I26" s="204"/>
      <c r="J26" s="205"/>
      <c r="K26" s="205"/>
      <c r="L26" s="228"/>
      <c r="M26" s="229"/>
      <c r="N26" s="229"/>
      <c r="O26" s="3"/>
      <c r="P26" s="11"/>
      <c r="R26" s="1"/>
      <c r="S26" s="1"/>
      <c r="T26" s="1"/>
      <c r="BC26" t="s">
        <v>216</v>
      </c>
    </row>
    <row r="27" spans="1:55">
      <c r="A27" s="3">
        <v>12</v>
      </c>
      <c r="B27" s="2"/>
      <c r="C27" s="8"/>
      <c r="D27" s="8"/>
      <c r="E27" s="8"/>
      <c r="F27" s="73"/>
      <c r="G27" s="15"/>
      <c r="H27" s="11"/>
      <c r="I27" s="204"/>
      <c r="J27" s="205"/>
      <c r="K27" s="205"/>
      <c r="L27" s="228"/>
      <c r="M27" s="229"/>
      <c r="N27" s="229"/>
      <c r="O27" s="3"/>
      <c r="P27" s="11"/>
      <c r="R27" s="1"/>
      <c r="S27" s="1"/>
      <c r="T27" s="1"/>
      <c r="BC27" t="s">
        <v>219</v>
      </c>
    </row>
    <row r="28" spans="1:55">
      <c r="A28" s="3">
        <v>13</v>
      </c>
      <c r="B28" s="2"/>
      <c r="C28" s="8"/>
      <c r="D28" s="8"/>
      <c r="E28" s="8"/>
      <c r="F28" s="73"/>
      <c r="G28" s="15"/>
      <c r="H28" s="11"/>
      <c r="I28" s="204"/>
      <c r="J28" s="205"/>
      <c r="K28" s="205"/>
      <c r="L28" s="228"/>
      <c r="M28" s="229"/>
      <c r="N28" s="229"/>
      <c r="O28" s="3"/>
      <c r="P28" s="11"/>
      <c r="BC28" t="s">
        <v>222</v>
      </c>
    </row>
    <row r="29" spans="1:55">
      <c r="A29" s="3">
        <v>14</v>
      </c>
      <c r="B29" s="2"/>
      <c r="C29" s="8"/>
      <c r="D29" s="8"/>
      <c r="E29" s="8"/>
      <c r="F29" s="73"/>
      <c r="G29" s="15"/>
      <c r="H29" s="11"/>
      <c r="I29" s="204"/>
      <c r="J29" s="205"/>
      <c r="K29" s="205"/>
      <c r="L29" s="228"/>
      <c r="M29" s="229"/>
      <c r="N29" s="229"/>
      <c r="O29" s="3"/>
      <c r="P29" s="11"/>
      <c r="X29" s="1"/>
      <c r="BC29" t="s">
        <v>225</v>
      </c>
    </row>
    <row r="30" spans="1:55">
      <c r="A30" s="3">
        <v>15</v>
      </c>
      <c r="B30" s="2"/>
      <c r="C30" s="8"/>
      <c r="D30" s="8"/>
      <c r="E30" s="8"/>
      <c r="F30" s="73"/>
      <c r="G30" s="15"/>
      <c r="H30" s="11"/>
      <c r="I30" s="204"/>
      <c r="J30" s="205"/>
      <c r="K30" s="205"/>
      <c r="L30" s="228"/>
      <c r="M30" s="229"/>
      <c r="N30" s="229"/>
      <c r="O30" s="3"/>
      <c r="P30" s="11"/>
      <c r="R30" s="1"/>
      <c r="S30" s="1"/>
      <c r="T30" s="1"/>
      <c r="BC30" t="s">
        <v>228</v>
      </c>
    </row>
    <row r="31" spans="1:55">
      <c r="A31" s="3">
        <v>16</v>
      </c>
      <c r="B31" s="2"/>
      <c r="C31" s="8"/>
      <c r="D31" s="8"/>
      <c r="E31" s="8"/>
      <c r="F31" s="73"/>
      <c r="G31" s="15"/>
      <c r="H31" s="11"/>
      <c r="I31" s="204"/>
      <c r="J31" s="205"/>
      <c r="K31" s="205"/>
      <c r="L31" s="228"/>
      <c r="M31" s="229"/>
      <c r="N31" s="229"/>
      <c r="O31" s="3"/>
      <c r="P31" s="11"/>
      <c r="R31" s="1"/>
      <c r="S31" s="1"/>
      <c r="T31" s="1"/>
      <c r="BC31" t="s">
        <v>231</v>
      </c>
    </row>
    <row r="32" spans="1:55">
      <c r="A32" s="3">
        <v>17</v>
      </c>
      <c r="B32" s="2"/>
      <c r="C32" s="8"/>
      <c r="D32" s="8"/>
      <c r="E32" s="8"/>
      <c r="F32" s="73"/>
      <c r="G32" s="15"/>
      <c r="H32" s="11"/>
      <c r="I32" s="204"/>
      <c r="J32" s="205"/>
      <c r="K32" s="205"/>
      <c r="L32" s="228"/>
      <c r="M32" s="229"/>
      <c r="N32" s="229"/>
      <c r="O32" s="3"/>
      <c r="P32" s="11"/>
      <c r="R32" s="1"/>
      <c r="S32" s="1"/>
      <c r="T32" s="1"/>
      <c r="BC32" t="s">
        <v>234</v>
      </c>
    </row>
    <row r="33" spans="1:55">
      <c r="A33" s="3">
        <v>18</v>
      </c>
      <c r="B33" s="2"/>
      <c r="C33" s="8"/>
      <c r="D33" s="8"/>
      <c r="E33" s="8"/>
      <c r="F33" s="73"/>
      <c r="G33" s="15"/>
      <c r="H33" s="11"/>
      <c r="I33" s="204"/>
      <c r="J33" s="205"/>
      <c r="K33" s="205"/>
      <c r="L33" s="228"/>
      <c r="M33" s="229"/>
      <c r="N33" s="229"/>
      <c r="O33" s="3"/>
      <c r="P33" s="11"/>
      <c r="R33" s="1"/>
      <c r="S33" s="1"/>
      <c r="T33" s="1"/>
      <c r="BC33" t="s">
        <v>237</v>
      </c>
    </row>
    <row r="34" spans="1:55">
      <c r="A34" s="3">
        <v>19</v>
      </c>
      <c r="B34" s="2"/>
      <c r="C34" s="8"/>
      <c r="D34" s="8"/>
      <c r="E34" s="8"/>
      <c r="F34" s="73"/>
      <c r="G34" s="15"/>
      <c r="H34" s="11"/>
      <c r="I34" s="204"/>
      <c r="J34" s="205"/>
      <c r="K34" s="205"/>
      <c r="L34" s="228"/>
      <c r="M34" s="229"/>
      <c r="N34" s="229"/>
      <c r="O34" s="3"/>
      <c r="P34" s="11"/>
      <c r="R34" s="1"/>
      <c r="S34" s="1"/>
      <c r="T34" s="1"/>
      <c r="BC34" t="s">
        <v>240</v>
      </c>
    </row>
    <row r="35" spans="1:55" ht="14.25" thickBot="1">
      <c r="A35" s="5">
        <v>20</v>
      </c>
      <c r="B35" s="4"/>
      <c r="C35" s="9"/>
      <c r="D35" s="9"/>
      <c r="E35" s="9"/>
      <c r="F35" s="74"/>
      <c r="G35" s="29"/>
      <c r="H35" s="10"/>
      <c r="I35" s="206"/>
      <c r="J35" s="207"/>
      <c r="K35" s="207"/>
      <c r="L35" s="242"/>
      <c r="M35" s="243"/>
      <c r="N35" s="243"/>
      <c r="O35" s="5"/>
      <c r="P35" s="10"/>
      <c r="R35" s="1"/>
      <c r="S35" s="1"/>
      <c r="T35" s="1"/>
    </row>
    <row r="36" spans="1:55">
      <c r="A36" s="17" t="s">
        <v>514</v>
      </c>
    </row>
    <row r="37" spans="1:55">
      <c r="A37" s="17" t="s">
        <v>472</v>
      </c>
    </row>
    <row r="38" spans="1:55" ht="13.5" customHeight="1">
      <c r="A38" s="17" t="s">
        <v>473</v>
      </c>
      <c r="BA38" t="s">
        <v>290</v>
      </c>
    </row>
    <row r="39" spans="1:55">
      <c r="A39" s="17" t="s">
        <v>515</v>
      </c>
    </row>
    <row r="40" spans="1:55">
      <c r="A40" s="17" t="s">
        <v>511</v>
      </c>
    </row>
    <row r="41" spans="1:55" ht="7.5" customHeight="1"/>
    <row r="42" spans="1:55" ht="14.25" thickBot="1">
      <c r="A42" t="s">
        <v>17</v>
      </c>
    </row>
    <row r="43" spans="1:55">
      <c r="A43" s="212"/>
      <c r="B43" s="213"/>
      <c r="C43" s="224"/>
      <c r="D43" s="246" t="s">
        <v>19</v>
      </c>
      <c r="E43" s="211"/>
      <c r="F43" s="211"/>
      <c r="G43" s="247"/>
      <c r="H43" s="222" t="s">
        <v>22</v>
      </c>
      <c r="I43" s="213"/>
      <c r="J43" s="213"/>
      <c r="K43" s="213"/>
      <c r="L43" s="213"/>
      <c r="M43" s="213"/>
      <c r="N43" s="213"/>
      <c r="O43" s="213"/>
      <c r="P43" s="223"/>
      <c r="Q43" s="223"/>
      <c r="R43" s="224"/>
    </row>
    <row r="44" spans="1:55" ht="14.25" thickBot="1">
      <c r="A44" s="214"/>
      <c r="B44" s="215"/>
      <c r="C44" s="221"/>
      <c r="D44" s="21" t="s">
        <v>20</v>
      </c>
      <c r="E44" s="215" t="s">
        <v>21</v>
      </c>
      <c r="F44" s="215"/>
      <c r="G44" s="221"/>
      <c r="H44" s="21" t="s">
        <v>20</v>
      </c>
      <c r="I44" s="215" t="s">
        <v>29</v>
      </c>
      <c r="J44" s="215"/>
      <c r="K44" s="215"/>
      <c r="L44" s="215"/>
      <c r="M44" s="215"/>
      <c r="N44" s="215"/>
      <c r="O44" s="215"/>
      <c r="P44" s="225"/>
      <c r="Q44" s="225"/>
      <c r="R44" s="221"/>
    </row>
    <row r="45" spans="1:55" ht="15.75" customHeight="1">
      <c r="A45" s="267" t="s">
        <v>49</v>
      </c>
      <c r="B45" s="239"/>
      <c r="C45" s="241"/>
      <c r="D45" s="75"/>
      <c r="E45" s="268"/>
      <c r="F45" s="268"/>
      <c r="G45" s="269"/>
      <c r="H45" s="14"/>
      <c r="I45" s="239"/>
      <c r="J45" s="239"/>
      <c r="K45" s="239"/>
      <c r="L45" s="239"/>
      <c r="M45" s="239"/>
      <c r="N45" s="239"/>
      <c r="O45" s="239"/>
      <c r="P45" s="240"/>
      <c r="Q45" s="240"/>
      <c r="R45" s="241"/>
    </row>
    <row r="46" spans="1:55" ht="15.75" customHeight="1" thickBot="1">
      <c r="A46" s="214" t="s">
        <v>18</v>
      </c>
      <c r="B46" s="215"/>
      <c r="C46" s="221"/>
      <c r="D46" s="29"/>
      <c r="E46" s="215"/>
      <c r="F46" s="215"/>
      <c r="G46" s="221"/>
      <c r="H46" s="29"/>
      <c r="I46" s="215"/>
      <c r="J46" s="215"/>
      <c r="K46" s="215"/>
      <c r="L46" s="215"/>
      <c r="M46" s="215"/>
      <c r="N46" s="215"/>
      <c r="O46" s="215"/>
      <c r="P46" s="225"/>
      <c r="Q46" s="225"/>
      <c r="R46" s="221"/>
    </row>
    <row r="47" spans="1:55" ht="13.5" customHeight="1">
      <c r="A47" s="1"/>
      <c r="B47" s="1"/>
      <c r="C47" s="1"/>
      <c r="E47" s="38" t="s">
        <v>506</v>
      </c>
      <c r="F47" s="1"/>
      <c r="G47" s="1"/>
      <c r="H47" s="1"/>
      <c r="I47" s="1"/>
      <c r="J47" s="1"/>
      <c r="K47" s="1"/>
      <c r="L47" s="1"/>
      <c r="M47" s="1"/>
      <c r="N47" s="1"/>
      <c r="O47" s="1"/>
      <c r="P47" s="1"/>
      <c r="Q47" s="1"/>
      <c r="R47" s="1"/>
    </row>
    <row r="48" spans="1:55" ht="5.25" customHeight="1"/>
    <row r="49" spans="1:20" ht="14.25" thickBot="1">
      <c r="A49" t="s">
        <v>200</v>
      </c>
    </row>
    <row r="50" spans="1:20" ht="16.5" customHeight="1" thickBot="1">
      <c r="A50" s="263" t="s">
        <v>58</v>
      </c>
      <c r="B50" s="264"/>
      <c r="C50" s="236" t="s">
        <v>23</v>
      </c>
      <c r="D50" s="237"/>
      <c r="E50" s="237"/>
      <c r="F50" s="237"/>
      <c r="G50" s="237"/>
      <c r="H50" s="237"/>
      <c r="I50" s="237"/>
      <c r="J50" s="237"/>
      <c r="K50" s="237"/>
      <c r="L50" s="237"/>
      <c r="M50" s="237"/>
      <c r="N50" s="237"/>
      <c r="O50" s="237"/>
      <c r="P50" s="237"/>
      <c r="Q50" s="237"/>
      <c r="R50" s="238"/>
    </row>
    <row r="51" spans="1:20">
      <c r="A51" s="265"/>
      <c r="B51" s="266"/>
      <c r="C51" s="22" t="s">
        <v>324</v>
      </c>
      <c r="D51" s="23"/>
      <c r="E51" s="23"/>
      <c r="F51" s="23"/>
      <c r="G51" s="23"/>
      <c r="H51" s="23"/>
      <c r="I51" s="23"/>
      <c r="J51" s="23"/>
      <c r="K51" s="23"/>
      <c r="L51" s="23"/>
      <c r="M51" s="23"/>
      <c r="N51" s="23"/>
      <c r="O51" s="23"/>
      <c r="P51" s="23"/>
      <c r="Q51" s="23"/>
      <c r="R51" s="24"/>
      <c r="S51" s="17"/>
      <c r="T51" s="17"/>
    </row>
    <row r="52" spans="1:20">
      <c r="A52" s="226"/>
      <c r="B52" s="227"/>
      <c r="C52" s="32" t="s">
        <v>501</v>
      </c>
      <c r="D52" s="25"/>
      <c r="E52" s="25"/>
      <c r="F52" s="25"/>
      <c r="G52" s="25"/>
      <c r="H52" s="25"/>
      <c r="I52" s="25"/>
      <c r="J52" s="25"/>
      <c r="K52" s="25"/>
      <c r="L52" s="25"/>
      <c r="M52" s="25"/>
      <c r="N52" s="25"/>
      <c r="O52" s="25"/>
      <c r="P52" s="25"/>
      <c r="Q52" s="25"/>
      <c r="R52" s="26"/>
      <c r="S52" s="17"/>
      <c r="T52" s="17"/>
    </row>
    <row r="53" spans="1:20">
      <c r="A53" s="226"/>
      <c r="B53" s="227"/>
      <c r="C53" s="32" t="s">
        <v>326</v>
      </c>
      <c r="D53" s="25"/>
      <c r="E53" s="25"/>
      <c r="F53" s="25"/>
      <c r="G53" s="25"/>
      <c r="H53" s="25"/>
      <c r="I53" s="25"/>
      <c r="J53" s="25"/>
      <c r="K53" s="25"/>
      <c r="L53" s="25"/>
      <c r="M53" s="25"/>
      <c r="N53" s="25"/>
      <c r="O53" s="25"/>
      <c r="P53" s="25"/>
      <c r="Q53" s="25"/>
      <c r="R53" s="26"/>
      <c r="S53" s="17"/>
      <c r="T53" s="17"/>
    </row>
    <row r="54" spans="1:20">
      <c r="A54" s="226"/>
      <c r="B54" s="227"/>
      <c r="C54" s="32" t="s">
        <v>332</v>
      </c>
      <c r="D54" s="25"/>
      <c r="E54" s="25"/>
      <c r="F54" s="25"/>
      <c r="G54" s="25"/>
      <c r="H54" s="25"/>
      <c r="I54" s="25"/>
      <c r="J54" s="25"/>
      <c r="K54" s="25"/>
      <c r="L54" s="25"/>
      <c r="M54" s="25"/>
      <c r="N54" s="25"/>
      <c r="O54" s="25"/>
      <c r="P54" s="25"/>
      <c r="Q54" s="25"/>
      <c r="R54" s="26"/>
      <c r="S54" s="17"/>
      <c r="T54" s="17"/>
    </row>
    <row r="55" spans="1:20">
      <c r="A55" s="226"/>
      <c r="B55" s="227"/>
      <c r="C55" s="32" t="s">
        <v>327</v>
      </c>
      <c r="D55" s="25"/>
      <c r="E55" s="25"/>
      <c r="F55" s="25"/>
      <c r="G55" s="25"/>
      <c r="H55" s="25"/>
      <c r="I55" s="25"/>
      <c r="J55" s="25"/>
      <c r="K55" s="25"/>
      <c r="L55" s="25"/>
      <c r="M55" s="25"/>
      <c r="N55" s="37"/>
      <c r="O55" s="25"/>
      <c r="P55" s="25"/>
      <c r="Q55" s="25"/>
      <c r="R55" s="26"/>
      <c r="S55" s="17"/>
      <c r="T55" s="17"/>
    </row>
    <row r="56" spans="1:20">
      <c r="A56" s="226"/>
      <c r="B56" s="227"/>
      <c r="C56" s="32" t="s">
        <v>333</v>
      </c>
      <c r="D56" s="25"/>
      <c r="E56" s="25"/>
      <c r="F56" s="25"/>
      <c r="G56" s="25"/>
      <c r="H56" s="25"/>
      <c r="I56" s="25"/>
      <c r="J56" s="25"/>
      <c r="K56" s="25"/>
      <c r="L56" s="25"/>
      <c r="M56" s="25"/>
      <c r="N56" s="25"/>
      <c r="O56" s="25"/>
      <c r="P56" s="25"/>
      <c r="Q56" s="25"/>
      <c r="R56" s="26"/>
      <c r="S56" s="17"/>
      <c r="T56" s="17"/>
    </row>
    <row r="57" spans="1:20">
      <c r="A57" s="226"/>
      <c r="B57" s="227"/>
      <c r="C57" s="32" t="s">
        <v>328</v>
      </c>
      <c r="D57" s="25"/>
      <c r="E57" s="25"/>
      <c r="F57" s="25"/>
      <c r="G57" s="25"/>
      <c r="H57" s="25"/>
      <c r="I57" s="25"/>
      <c r="J57" s="25"/>
      <c r="K57" s="25"/>
      <c r="L57" s="25"/>
      <c r="M57" s="25"/>
      <c r="N57" s="25"/>
      <c r="O57" s="25"/>
      <c r="P57" s="25"/>
      <c r="Q57" s="25"/>
      <c r="R57" s="26"/>
      <c r="S57" s="17"/>
      <c r="T57" s="17"/>
    </row>
    <row r="58" spans="1:20">
      <c r="A58" s="226"/>
      <c r="B58" s="227"/>
      <c r="C58" s="32" t="s">
        <v>329</v>
      </c>
      <c r="D58" s="25"/>
      <c r="E58" s="25"/>
      <c r="F58" s="25"/>
      <c r="G58" s="25"/>
      <c r="H58" s="25"/>
      <c r="I58" s="25"/>
      <c r="J58" s="25"/>
      <c r="K58" s="25"/>
      <c r="L58" s="25"/>
      <c r="M58" s="25"/>
      <c r="N58" s="25"/>
      <c r="O58" s="25"/>
      <c r="P58" s="25"/>
      <c r="Q58" s="25"/>
      <c r="R58" s="26"/>
      <c r="S58" s="17"/>
      <c r="T58" s="17"/>
    </row>
    <row r="59" spans="1:20">
      <c r="A59" s="226"/>
      <c r="B59" s="227"/>
      <c r="C59" s="32" t="s">
        <v>508</v>
      </c>
      <c r="D59" s="25"/>
      <c r="E59" s="25"/>
      <c r="F59" s="25"/>
      <c r="G59" s="25"/>
      <c r="H59" s="25"/>
      <c r="I59" s="25"/>
      <c r="J59" s="25"/>
      <c r="K59" s="25"/>
      <c r="L59" s="25"/>
      <c r="M59" s="25"/>
      <c r="N59" s="25"/>
      <c r="O59" s="25"/>
      <c r="P59" s="25"/>
      <c r="Q59" s="25"/>
      <c r="R59" s="26"/>
      <c r="S59" s="17"/>
      <c r="T59" s="17"/>
    </row>
    <row r="60" spans="1:20">
      <c r="A60" s="226"/>
      <c r="B60" s="227"/>
      <c r="C60" s="36" t="s">
        <v>519</v>
      </c>
      <c r="D60" s="25"/>
      <c r="E60" s="25"/>
      <c r="F60" s="25"/>
      <c r="G60" s="25"/>
      <c r="H60" s="25"/>
      <c r="I60" s="25"/>
      <c r="J60" s="25"/>
      <c r="K60" s="25"/>
      <c r="L60" s="25"/>
      <c r="M60" s="25"/>
      <c r="N60" s="25"/>
      <c r="O60" s="25"/>
      <c r="P60" s="25"/>
      <c r="Q60" s="25"/>
      <c r="R60" s="26"/>
      <c r="S60" s="17"/>
      <c r="T60" s="17"/>
    </row>
    <row r="61" spans="1:20" ht="14.25" thickBot="1">
      <c r="A61" s="217"/>
      <c r="B61" s="218"/>
      <c r="C61" s="30" t="s">
        <v>521</v>
      </c>
      <c r="D61" s="30"/>
      <c r="E61" s="30"/>
      <c r="F61" s="30"/>
      <c r="G61" s="30"/>
      <c r="H61" s="30"/>
      <c r="I61" s="30"/>
      <c r="J61" s="30"/>
      <c r="K61" s="30"/>
      <c r="L61" s="30"/>
      <c r="M61" s="30"/>
      <c r="N61" s="30"/>
      <c r="O61" s="30"/>
      <c r="P61" s="30"/>
      <c r="Q61" s="30"/>
      <c r="R61" s="31"/>
      <c r="S61" s="17"/>
      <c r="T61" s="17"/>
    </row>
    <row r="62" spans="1:20">
      <c r="A62" s="17" t="s">
        <v>330</v>
      </c>
    </row>
    <row r="63" spans="1:20">
      <c r="A63" s="17" t="s">
        <v>520</v>
      </c>
    </row>
    <row r="64" spans="1:20">
      <c r="A64" s="17"/>
    </row>
    <row r="65" spans="1:1">
      <c r="A65" s="17"/>
    </row>
    <row r="66" spans="1:1">
      <c r="A66" s="17"/>
    </row>
  </sheetData>
  <mergeCells count="65">
    <mergeCell ref="A45:C45"/>
    <mergeCell ref="E45:G45"/>
    <mergeCell ref="E46:G46"/>
    <mergeCell ref="L32:N32"/>
    <mergeCell ref="L31:N31"/>
    <mergeCell ref="E44:G44"/>
    <mergeCell ref="A57:B57"/>
    <mergeCell ref="A55:B55"/>
    <mergeCell ref="A56:B56"/>
    <mergeCell ref="A50:B50"/>
    <mergeCell ref="A51:B51"/>
    <mergeCell ref="A53:B53"/>
    <mergeCell ref="L16:N16"/>
    <mergeCell ref="L30:N30"/>
    <mergeCell ref="D43:G43"/>
    <mergeCell ref="A43:C44"/>
    <mergeCell ref="N1:R1"/>
    <mergeCell ref="L14:N14"/>
    <mergeCell ref="J5:K5"/>
    <mergeCell ref="J6:K6"/>
    <mergeCell ref="A12:R12"/>
    <mergeCell ref="A11:R11"/>
    <mergeCell ref="A9:R9"/>
    <mergeCell ref="A3:R3"/>
    <mergeCell ref="L33:N33"/>
    <mergeCell ref="L5:R5"/>
    <mergeCell ref="L15:N15"/>
    <mergeCell ref="O14:P14"/>
    <mergeCell ref="A60:B60"/>
    <mergeCell ref="C14:C15"/>
    <mergeCell ref="L19:N19"/>
    <mergeCell ref="L20:N20"/>
    <mergeCell ref="L21:N21"/>
    <mergeCell ref="L22:N22"/>
    <mergeCell ref="L23:N23"/>
    <mergeCell ref="L24:N24"/>
    <mergeCell ref="L25:N25"/>
    <mergeCell ref="L26:N26"/>
    <mergeCell ref="L27:N27"/>
    <mergeCell ref="L29:N29"/>
    <mergeCell ref="I45:R45"/>
    <mergeCell ref="L28:N28"/>
    <mergeCell ref="L35:N35"/>
    <mergeCell ref="L34:N34"/>
    <mergeCell ref="A61:B61"/>
    <mergeCell ref="G14:H14"/>
    <mergeCell ref="A46:C46"/>
    <mergeCell ref="H43:R43"/>
    <mergeCell ref="I44:R44"/>
    <mergeCell ref="A58:B58"/>
    <mergeCell ref="L18:N18"/>
    <mergeCell ref="L17:N17"/>
    <mergeCell ref="I14:I15"/>
    <mergeCell ref="J14:J15"/>
    <mergeCell ref="A54:B54"/>
    <mergeCell ref="A59:B59"/>
    <mergeCell ref="K14:K15"/>
    <mergeCell ref="A52:B52"/>
    <mergeCell ref="C50:R50"/>
    <mergeCell ref="I46:R46"/>
    <mergeCell ref="D14:D15"/>
    <mergeCell ref="P7:R7"/>
    <mergeCell ref="E14:E15"/>
    <mergeCell ref="A14:B15"/>
    <mergeCell ref="L6:R6"/>
  </mergeCells>
  <phoneticPr fontId="4"/>
  <conditionalFormatting sqref="N1:R1 L5:R6 A51:B61">
    <cfRule type="containsBlanks" dxfId="10" priority="4">
      <formula>LEN(TRIM(A1))=0</formula>
    </cfRule>
  </conditionalFormatting>
  <dataValidations count="8">
    <dataValidation type="list" allowBlank="1" showInputMessage="1" showErrorMessage="1" sqref="A51:B61" xr:uid="{00000000-0002-0000-0000-000000000000}">
      <formula1>$BA$1:$BA$2</formula1>
    </dataValidation>
    <dataValidation type="list" errorStyle="warning" allowBlank="1" showInputMessage="1" showErrorMessage="1" sqref="I16:I35" xr:uid="{00000000-0002-0000-0000-000001000000}">
      <formula1>$BA$1</formula1>
    </dataValidation>
    <dataValidation type="list" errorStyle="warning" allowBlank="1" showInputMessage="1" showErrorMessage="1" sqref="E16:E35" xr:uid="{00000000-0002-0000-0000-000002000000}">
      <formula1>"男,女"</formula1>
    </dataValidation>
    <dataValidation type="list" allowBlank="1" showInputMessage="1" showErrorMessage="1" sqref="O16:O35" xr:uid="{00000000-0002-0000-0000-000004000000}">
      <formula1>$BB$1:$BB$10</formula1>
    </dataValidation>
    <dataValidation type="list" allowBlank="1" showInputMessage="1" showErrorMessage="1" sqref="P16:P35" xr:uid="{00000000-0002-0000-0000-000005000000}">
      <formula1>$BB$1:$BB$8</formula1>
    </dataValidation>
    <dataValidation type="list" errorStyle="information" allowBlank="1" showInputMessage="1" showErrorMessage="1" sqref="F16:F35" xr:uid="{00000000-0002-0000-0000-000006000000}">
      <formula1>$BC$1:$BC$34</formula1>
    </dataValidation>
    <dataValidation type="list" errorStyle="warning" allowBlank="1" showInputMessage="1" showErrorMessage="1" sqref="J16:J35" xr:uid="{00000000-0002-0000-0000-000007000000}">
      <formula1>$AY$1:$AY$3</formula1>
    </dataValidation>
    <dataValidation type="list" errorStyle="warning" allowBlank="1" showInputMessage="1" showErrorMessage="1" sqref="K16:K35" xr:uid="{00000000-0002-0000-0000-000008000000}">
      <formula1>$AZ$1:$AZ$3</formula1>
    </dataValidation>
  </dataValidations>
  <printOptions horizontalCentered="1" verticalCentered="1"/>
  <pageMargins left="0.59055118110236227" right="0.39370078740157483" top="0.19685039370078741" bottom="0.11811023622047245" header="0.51181102362204722"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pageSetUpPr fitToPage="1"/>
  </sheetPr>
  <dimension ref="A1:BG106"/>
  <sheetViews>
    <sheetView tabSelected="1" topLeftCell="A5" zoomScaleNormal="100" workbookViewId="0">
      <selection activeCell="A52" sqref="A52:S52"/>
    </sheetView>
  </sheetViews>
  <sheetFormatPr defaultRowHeight="13.5"/>
  <cols>
    <col min="1" max="20" width="4.875" customWidth="1"/>
  </cols>
  <sheetData>
    <row r="1" spans="1:59" ht="18" customHeight="1" thickBot="1">
      <c r="A1" s="334" t="s">
        <v>30</v>
      </c>
      <c r="B1" s="334"/>
      <c r="G1" s="254"/>
      <c r="H1" s="254"/>
      <c r="I1" s="90"/>
      <c r="J1" s="90"/>
      <c r="K1" s="90"/>
      <c r="O1" s="91" t="s">
        <v>1</v>
      </c>
      <c r="Q1" s="316" t="str">
        <f>IF(別紙１!N1="","",別紙１!N1)</f>
        <v/>
      </c>
      <c r="R1" s="317"/>
      <c r="S1" s="318"/>
    </row>
    <row r="2" spans="1:59" ht="9" customHeight="1">
      <c r="A2" s="92"/>
      <c r="B2" s="92"/>
      <c r="G2" s="1"/>
      <c r="H2" s="1"/>
      <c r="I2" s="90"/>
      <c r="J2" s="90"/>
      <c r="K2" s="90"/>
      <c r="O2" s="91"/>
      <c r="Q2" s="93"/>
      <c r="R2" s="93"/>
      <c r="S2" s="93"/>
      <c r="T2" s="93"/>
      <c r="BA2" t="s">
        <v>149</v>
      </c>
      <c r="BB2" t="s">
        <v>151</v>
      </c>
      <c r="BC2" t="s">
        <v>196</v>
      </c>
      <c r="BD2" t="s">
        <v>157</v>
      </c>
      <c r="BE2" t="s">
        <v>42</v>
      </c>
      <c r="BF2" t="s">
        <v>242</v>
      </c>
      <c r="BG2" t="s">
        <v>463</v>
      </c>
    </row>
    <row r="3" spans="1:59" ht="18" customHeight="1" thickBot="1">
      <c r="A3" t="s">
        <v>323</v>
      </c>
      <c r="J3" s="334" t="s">
        <v>202</v>
      </c>
      <c r="K3" s="334"/>
      <c r="L3" s="334"/>
      <c r="M3" s="334"/>
      <c r="N3" s="334"/>
      <c r="O3" s="334"/>
      <c r="BA3" t="s">
        <v>150</v>
      </c>
      <c r="BB3" t="s">
        <v>152</v>
      </c>
      <c r="BC3" t="s">
        <v>197</v>
      </c>
      <c r="BD3" t="s">
        <v>158</v>
      </c>
      <c r="BE3" t="s">
        <v>43</v>
      </c>
      <c r="BF3" t="s">
        <v>243</v>
      </c>
      <c r="BG3" t="s">
        <v>386</v>
      </c>
    </row>
    <row r="4" spans="1:59" ht="17.25" customHeight="1" thickBot="1">
      <c r="A4" s="297" t="s">
        <v>340</v>
      </c>
      <c r="B4" s="298"/>
      <c r="C4" s="213" t="s">
        <v>342</v>
      </c>
      <c r="D4" s="213"/>
      <c r="E4" s="213"/>
      <c r="F4" s="224"/>
      <c r="G4" s="38"/>
      <c r="H4" s="38"/>
      <c r="I4" s="38"/>
      <c r="J4" s="17" t="s">
        <v>201</v>
      </c>
      <c r="AW4" t="s">
        <v>331</v>
      </c>
      <c r="BB4" t="s">
        <v>343</v>
      </c>
      <c r="BF4" t="s">
        <v>353</v>
      </c>
      <c r="BG4" t="s">
        <v>387</v>
      </c>
    </row>
    <row r="5" spans="1:59" ht="21" customHeight="1">
      <c r="A5" s="295"/>
      <c r="B5" s="296"/>
      <c r="C5" s="296" t="s">
        <v>509</v>
      </c>
      <c r="D5" s="296"/>
      <c r="E5" s="296"/>
      <c r="F5" s="367"/>
      <c r="G5" s="38"/>
      <c r="H5" s="38"/>
      <c r="I5" s="38"/>
      <c r="J5" s="353" t="s">
        <v>347</v>
      </c>
      <c r="K5" s="246"/>
      <c r="L5" s="211" t="s">
        <v>31</v>
      </c>
      <c r="M5" s="211"/>
      <c r="N5" s="343" t="s">
        <v>61</v>
      </c>
      <c r="O5" s="344"/>
      <c r="BB5" t="s">
        <v>344</v>
      </c>
      <c r="BG5" t="s">
        <v>388</v>
      </c>
    </row>
    <row r="6" spans="1:59" ht="21" customHeight="1" thickBot="1">
      <c r="A6" s="214"/>
      <c r="B6" s="215"/>
      <c r="C6" s="215" t="s">
        <v>341</v>
      </c>
      <c r="D6" s="215"/>
      <c r="E6" s="215"/>
      <c r="F6" s="221"/>
      <c r="J6" s="328"/>
      <c r="K6" s="330"/>
      <c r="L6" s="88"/>
      <c r="M6" s="94" t="s">
        <v>32</v>
      </c>
      <c r="N6" s="88"/>
      <c r="O6" s="95" t="s">
        <v>33</v>
      </c>
      <c r="BB6" t="s">
        <v>345</v>
      </c>
    </row>
    <row r="7" spans="1:59" ht="9" customHeight="1">
      <c r="BB7" t="s">
        <v>346</v>
      </c>
    </row>
    <row r="8" spans="1:59" ht="17.25" customHeight="1" thickBot="1">
      <c r="A8" t="s">
        <v>63</v>
      </c>
    </row>
    <row r="9" spans="1:59">
      <c r="A9" s="325" t="s">
        <v>52</v>
      </c>
      <c r="B9" s="326"/>
      <c r="C9" s="326"/>
      <c r="D9" s="348"/>
      <c r="E9" s="312" t="s">
        <v>51</v>
      </c>
      <c r="F9" s="313"/>
      <c r="G9" s="313"/>
      <c r="H9" s="313"/>
      <c r="I9" s="312" t="s">
        <v>50</v>
      </c>
      <c r="J9" s="313"/>
      <c r="K9" s="313"/>
      <c r="L9" s="345"/>
      <c r="M9" s="96" t="s">
        <v>37</v>
      </c>
      <c r="N9" s="356" t="s">
        <v>260</v>
      </c>
      <c r="O9" s="357"/>
      <c r="P9" s="357"/>
      <c r="Q9" s="357"/>
      <c r="R9" s="357"/>
      <c r="S9" s="358"/>
    </row>
    <row r="10" spans="1:59" ht="14.25" thickBot="1">
      <c r="A10" s="328"/>
      <c r="B10" s="329"/>
      <c r="C10" s="329"/>
      <c r="D10" s="349"/>
      <c r="E10" s="97" t="s">
        <v>34</v>
      </c>
      <c r="F10" s="98" t="s">
        <v>35</v>
      </c>
      <c r="G10" s="98" t="s">
        <v>36</v>
      </c>
      <c r="H10" s="156" t="s">
        <v>357</v>
      </c>
      <c r="I10" s="97" t="s">
        <v>34</v>
      </c>
      <c r="J10" s="98" t="s">
        <v>35</v>
      </c>
      <c r="K10" s="98" t="s">
        <v>36</v>
      </c>
      <c r="L10" s="156" t="s">
        <v>357</v>
      </c>
      <c r="M10" s="99" t="s">
        <v>12</v>
      </c>
      <c r="N10" s="97" t="s">
        <v>34</v>
      </c>
      <c r="O10" s="98" t="s">
        <v>35</v>
      </c>
      <c r="P10" s="98" t="s">
        <v>36</v>
      </c>
      <c r="Q10" s="156" t="s">
        <v>357</v>
      </c>
      <c r="R10" s="270" t="s">
        <v>147</v>
      </c>
      <c r="S10" s="271"/>
    </row>
    <row r="11" spans="1:59" ht="19.5" customHeight="1">
      <c r="A11" s="310" t="s">
        <v>358</v>
      </c>
      <c r="B11" s="311"/>
      <c r="C11" s="341" t="s">
        <v>199</v>
      </c>
      <c r="D11" s="342"/>
      <c r="E11" s="81"/>
      <c r="F11" s="12"/>
      <c r="G11" s="12"/>
      <c r="H11" s="100"/>
      <c r="I11" s="6"/>
      <c r="J11" s="12"/>
      <c r="K11" s="12"/>
      <c r="L11" s="13"/>
      <c r="M11" s="101" t="str">
        <f>IF(SUM(E11:L11)=0,"",SUM(E11:L11))</f>
        <v/>
      </c>
      <c r="N11" s="14"/>
      <c r="O11" s="12"/>
      <c r="P11" s="12"/>
      <c r="Q11" s="13"/>
      <c r="R11" s="279"/>
      <c r="S11" s="280"/>
    </row>
    <row r="12" spans="1:59" ht="19.5" customHeight="1">
      <c r="A12" s="319" t="s">
        <v>38</v>
      </c>
      <c r="B12" s="320"/>
      <c r="C12" s="302" t="s">
        <v>199</v>
      </c>
      <c r="D12" s="303"/>
      <c r="E12" s="3"/>
      <c r="F12" s="8"/>
      <c r="G12" s="8"/>
      <c r="H12" s="84"/>
      <c r="I12" s="3"/>
      <c r="J12" s="8"/>
      <c r="K12" s="8"/>
      <c r="L12" s="11"/>
      <c r="M12" s="102" t="str">
        <f t="shared" ref="M12:M20" si="0">IF(SUM(E12:L12)=0,"",SUM(E12:L12))</f>
        <v/>
      </c>
      <c r="N12" s="15"/>
      <c r="O12" s="8"/>
      <c r="P12" s="8"/>
      <c r="Q12" s="11"/>
      <c r="R12" s="272"/>
      <c r="S12" s="273"/>
    </row>
    <row r="13" spans="1:59" ht="19.5" customHeight="1">
      <c r="A13" s="321" t="s">
        <v>38</v>
      </c>
      <c r="B13" s="322"/>
      <c r="C13" s="323" t="s">
        <v>199</v>
      </c>
      <c r="D13" s="324"/>
      <c r="E13" s="103"/>
      <c r="F13" s="104"/>
      <c r="G13" s="104"/>
      <c r="H13" s="147"/>
      <c r="I13" s="103"/>
      <c r="J13" s="104"/>
      <c r="K13" s="104"/>
      <c r="L13" s="148"/>
      <c r="M13" s="149" t="str">
        <f t="shared" si="0"/>
        <v/>
      </c>
      <c r="N13" s="105"/>
      <c r="O13" s="104"/>
      <c r="P13" s="104"/>
      <c r="Q13" s="148"/>
      <c r="R13" s="332"/>
      <c r="S13" s="333"/>
    </row>
    <row r="14" spans="1:59" ht="19.5" customHeight="1">
      <c r="A14" s="319" t="s">
        <v>38</v>
      </c>
      <c r="B14" s="320"/>
      <c r="C14" s="302" t="s">
        <v>199</v>
      </c>
      <c r="D14" s="303"/>
      <c r="E14" s="3"/>
      <c r="F14" s="8"/>
      <c r="G14" s="8"/>
      <c r="H14" s="84"/>
      <c r="I14" s="3"/>
      <c r="J14" s="8"/>
      <c r="K14" s="8"/>
      <c r="L14" s="11"/>
      <c r="M14" s="153" t="str">
        <f t="shared" si="0"/>
        <v/>
      </c>
      <c r="N14" s="15"/>
      <c r="O14" s="8"/>
      <c r="P14" s="8"/>
      <c r="Q14" s="11"/>
      <c r="R14" s="272"/>
      <c r="S14" s="273"/>
    </row>
    <row r="15" spans="1:59" ht="19.5" customHeight="1">
      <c r="A15" s="319" t="s">
        <v>38</v>
      </c>
      <c r="B15" s="320"/>
      <c r="C15" s="302" t="s">
        <v>199</v>
      </c>
      <c r="D15" s="303"/>
      <c r="E15" s="3"/>
      <c r="F15" s="8"/>
      <c r="G15" s="8"/>
      <c r="H15" s="84"/>
      <c r="I15" s="3"/>
      <c r="J15" s="8"/>
      <c r="K15" s="8"/>
      <c r="L15" s="11"/>
      <c r="M15" s="153" t="str">
        <f t="shared" si="0"/>
        <v/>
      </c>
      <c r="N15" s="15"/>
      <c r="O15" s="8"/>
      <c r="P15" s="8"/>
      <c r="Q15" s="11"/>
      <c r="R15" s="272"/>
      <c r="S15" s="273"/>
    </row>
    <row r="16" spans="1:59" ht="19.5" customHeight="1">
      <c r="A16" s="319" t="s">
        <v>38</v>
      </c>
      <c r="B16" s="320"/>
      <c r="C16" s="302" t="s">
        <v>199</v>
      </c>
      <c r="D16" s="303"/>
      <c r="E16" s="3"/>
      <c r="F16" s="8"/>
      <c r="G16" s="8"/>
      <c r="H16" s="84"/>
      <c r="I16" s="3"/>
      <c r="J16" s="8"/>
      <c r="K16" s="8"/>
      <c r="L16" s="11"/>
      <c r="M16" s="153" t="str">
        <f t="shared" si="0"/>
        <v/>
      </c>
      <c r="N16" s="15"/>
      <c r="O16" s="8"/>
      <c r="P16" s="8"/>
      <c r="Q16" s="11"/>
      <c r="R16" s="272"/>
      <c r="S16" s="273"/>
    </row>
    <row r="17" spans="1:20" ht="19.5" customHeight="1">
      <c r="A17" s="319" t="s">
        <v>38</v>
      </c>
      <c r="B17" s="320"/>
      <c r="C17" s="302" t="s">
        <v>199</v>
      </c>
      <c r="D17" s="303"/>
      <c r="E17" s="3"/>
      <c r="F17" s="8"/>
      <c r="G17" s="8"/>
      <c r="H17" s="84"/>
      <c r="I17" s="3"/>
      <c r="J17" s="8"/>
      <c r="K17" s="8"/>
      <c r="L17" s="11"/>
      <c r="M17" s="153" t="str">
        <f t="shared" si="0"/>
        <v/>
      </c>
      <c r="N17" s="15"/>
      <c r="O17" s="8"/>
      <c r="P17" s="8"/>
      <c r="Q17" s="11"/>
      <c r="R17" s="272"/>
      <c r="S17" s="273"/>
    </row>
    <row r="18" spans="1:20" ht="19.5" customHeight="1">
      <c r="A18" s="319" t="s">
        <v>38</v>
      </c>
      <c r="B18" s="320"/>
      <c r="C18" s="302" t="s">
        <v>199</v>
      </c>
      <c r="D18" s="303"/>
      <c r="E18" s="3"/>
      <c r="F18" s="8"/>
      <c r="G18" s="8"/>
      <c r="H18" s="11"/>
      <c r="I18" s="3"/>
      <c r="J18" s="8"/>
      <c r="K18" s="8"/>
      <c r="L18" s="11"/>
      <c r="M18" s="102" t="str">
        <f t="shared" si="0"/>
        <v/>
      </c>
      <c r="N18" s="15"/>
      <c r="O18" s="8"/>
      <c r="P18" s="8"/>
      <c r="Q18" s="11"/>
      <c r="R18" s="272"/>
      <c r="S18" s="273"/>
    </row>
    <row r="19" spans="1:20" ht="19.5" customHeight="1">
      <c r="A19" s="319" t="s">
        <v>38</v>
      </c>
      <c r="B19" s="320"/>
      <c r="C19" s="302" t="s">
        <v>199</v>
      </c>
      <c r="D19" s="303"/>
      <c r="E19" s="3"/>
      <c r="F19" s="8"/>
      <c r="G19" s="8"/>
      <c r="H19" s="11"/>
      <c r="I19" s="3"/>
      <c r="J19" s="8"/>
      <c r="K19" s="8"/>
      <c r="L19" s="11"/>
      <c r="M19" s="102" t="str">
        <f t="shared" si="0"/>
        <v/>
      </c>
      <c r="N19" s="15"/>
      <c r="O19" s="8"/>
      <c r="P19" s="8"/>
      <c r="Q19" s="11"/>
      <c r="R19" s="272"/>
      <c r="S19" s="273"/>
    </row>
    <row r="20" spans="1:20" ht="19.5" customHeight="1" thickBot="1">
      <c r="A20" s="361" t="s">
        <v>38</v>
      </c>
      <c r="B20" s="362"/>
      <c r="C20" s="300" t="s">
        <v>199</v>
      </c>
      <c r="D20" s="301"/>
      <c r="E20" s="150"/>
      <c r="F20" s="151"/>
      <c r="G20" s="151"/>
      <c r="H20" s="154"/>
      <c r="I20" s="150"/>
      <c r="J20" s="151"/>
      <c r="K20" s="151"/>
      <c r="L20" s="154"/>
      <c r="M20" s="152" t="str">
        <f t="shared" si="0"/>
        <v/>
      </c>
      <c r="N20" s="144"/>
      <c r="O20" s="151"/>
      <c r="P20" s="151"/>
      <c r="Q20" s="154"/>
      <c r="R20" s="281"/>
      <c r="S20" s="282"/>
      <c r="T20" s="62"/>
    </row>
    <row r="21" spans="1:20" ht="20.25" hidden="1" customHeight="1">
      <c r="A21" s="304" t="s">
        <v>464</v>
      </c>
      <c r="B21" s="305"/>
      <c r="C21" s="306" t="s">
        <v>53</v>
      </c>
      <c r="D21" s="306"/>
      <c r="E21" s="180"/>
      <c r="F21" s="181"/>
      <c r="G21" s="181"/>
      <c r="H21" s="182"/>
      <c r="I21" s="180"/>
      <c r="J21" s="181"/>
      <c r="K21" s="181"/>
      <c r="L21" s="182"/>
      <c r="M21" s="183"/>
      <c r="N21" s="184"/>
      <c r="O21" s="181"/>
      <c r="P21" s="181"/>
      <c r="Q21" s="182"/>
      <c r="R21" s="190"/>
      <c r="S21" s="192"/>
    </row>
    <row r="22" spans="1:20" ht="20.25" hidden="1" customHeight="1">
      <c r="A22" s="304" t="s">
        <v>465</v>
      </c>
      <c r="B22" s="305"/>
      <c r="C22" s="306" t="s">
        <v>53</v>
      </c>
      <c r="D22" s="306"/>
      <c r="E22" s="180"/>
      <c r="F22" s="181"/>
      <c r="G22" s="181"/>
      <c r="H22" s="182"/>
      <c r="I22" s="180"/>
      <c r="J22" s="181"/>
      <c r="K22" s="181"/>
      <c r="L22" s="182"/>
      <c r="M22" s="183"/>
      <c r="N22" s="184"/>
      <c r="O22" s="181"/>
      <c r="P22" s="181"/>
      <c r="Q22" s="182"/>
      <c r="R22" s="190"/>
      <c r="S22" s="193"/>
    </row>
    <row r="23" spans="1:20" ht="20.25" hidden="1" customHeight="1" thickBot="1">
      <c r="A23" s="307" t="s">
        <v>466</v>
      </c>
      <c r="B23" s="308"/>
      <c r="C23" s="309" t="s">
        <v>467</v>
      </c>
      <c r="D23" s="309"/>
      <c r="E23" s="185"/>
      <c r="F23" s="186"/>
      <c r="G23" s="186"/>
      <c r="H23" s="187"/>
      <c r="I23" s="185"/>
      <c r="J23" s="186"/>
      <c r="K23" s="186"/>
      <c r="L23" s="187"/>
      <c r="M23" s="188"/>
      <c r="N23" s="189"/>
      <c r="O23" s="186"/>
      <c r="P23" s="186"/>
      <c r="Q23" s="187"/>
      <c r="R23" s="191"/>
      <c r="S23" s="194"/>
    </row>
    <row r="24" spans="1:20" ht="15" customHeight="1">
      <c r="A24" s="17" t="s">
        <v>474</v>
      </c>
      <c r="N24" s="106"/>
      <c r="O24" s="107"/>
      <c r="P24" s="107"/>
      <c r="Q24" s="57"/>
      <c r="R24" s="57"/>
      <c r="S24" s="57"/>
    </row>
    <row r="25" spans="1:20" ht="15" customHeight="1">
      <c r="A25" s="17" t="s">
        <v>475</v>
      </c>
      <c r="N25" s="67"/>
      <c r="O25" s="60"/>
      <c r="P25" s="60"/>
    </row>
    <row r="26" spans="1:20" ht="15" customHeight="1">
      <c r="A26" s="17" t="s">
        <v>337</v>
      </c>
      <c r="N26" s="60"/>
      <c r="O26" s="60"/>
      <c r="P26" s="60"/>
    </row>
    <row r="27" spans="1:20" ht="14.25" customHeight="1">
      <c r="A27" s="17" t="s">
        <v>338</v>
      </c>
      <c r="N27" s="60"/>
      <c r="O27" s="60"/>
      <c r="P27" s="60"/>
    </row>
    <row r="28" spans="1:20" ht="9" customHeight="1">
      <c r="A28" s="17"/>
      <c r="N28" s="60"/>
      <c r="O28" s="60"/>
      <c r="P28" s="314" t="s">
        <v>516</v>
      </c>
      <c r="Q28" s="314"/>
      <c r="R28" s="314"/>
      <c r="S28" s="314"/>
    </row>
    <row r="29" spans="1:20" ht="21" customHeight="1" thickBot="1">
      <c r="A29" t="s">
        <v>518</v>
      </c>
      <c r="P29" s="315"/>
      <c r="Q29" s="315"/>
      <c r="R29" s="315"/>
      <c r="S29" s="315"/>
    </row>
    <row r="30" spans="1:20" ht="15" customHeight="1">
      <c r="A30" s="325"/>
      <c r="B30" s="326"/>
      <c r="C30" s="326"/>
      <c r="D30" s="326"/>
      <c r="E30" s="327"/>
      <c r="F30" s="108" t="s">
        <v>44</v>
      </c>
      <c r="G30" s="213" t="s">
        <v>46</v>
      </c>
      <c r="H30" s="213"/>
      <c r="I30" s="354" t="s">
        <v>156</v>
      </c>
      <c r="J30" s="326"/>
      <c r="K30" s="335" t="s">
        <v>241</v>
      </c>
      <c r="L30" s="336"/>
      <c r="M30" s="354" t="s">
        <v>48</v>
      </c>
      <c r="N30" s="348"/>
      <c r="P30" s="350" t="s">
        <v>356</v>
      </c>
      <c r="Q30" s="351"/>
      <c r="R30" s="363" t="s">
        <v>255</v>
      </c>
      <c r="S30" s="364"/>
      <c r="T30" s="62"/>
    </row>
    <row r="31" spans="1:20" ht="15" customHeight="1" thickBot="1">
      <c r="A31" s="328"/>
      <c r="B31" s="329"/>
      <c r="C31" s="329"/>
      <c r="D31" s="329"/>
      <c r="E31" s="330"/>
      <c r="F31" s="89" t="s">
        <v>45</v>
      </c>
      <c r="G31" s="215"/>
      <c r="H31" s="215"/>
      <c r="I31" s="355"/>
      <c r="J31" s="329"/>
      <c r="K31" s="337"/>
      <c r="L31" s="338"/>
      <c r="M31" s="355"/>
      <c r="N31" s="349"/>
      <c r="P31" s="281"/>
      <c r="Q31" s="282"/>
      <c r="R31" s="365"/>
      <c r="S31" s="366"/>
      <c r="T31" s="62"/>
    </row>
    <row r="32" spans="1:20" ht="18.75" customHeight="1">
      <c r="A32" s="265" t="s">
        <v>39</v>
      </c>
      <c r="B32" s="331"/>
      <c r="C32" s="331"/>
      <c r="D32" s="331"/>
      <c r="E32" s="222"/>
      <c r="F32" s="109"/>
      <c r="G32" s="110"/>
      <c r="H32" s="111" t="s">
        <v>47</v>
      </c>
      <c r="I32" s="339"/>
      <c r="J32" s="340"/>
      <c r="K32" s="359"/>
      <c r="L32" s="360"/>
      <c r="M32" s="223"/>
      <c r="N32" s="352"/>
      <c r="P32" s="265" t="s">
        <v>45</v>
      </c>
      <c r="Q32" s="352"/>
      <c r="R32" s="157" t="s">
        <v>77</v>
      </c>
      <c r="S32" s="160"/>
      <c r="T32" s="62"/>
    </row>
    <row r="33" spans="1:22" ht="18.75" customHeight="1">
      <c r="A33" s="226" t="s">
        <v>173</v>
      </c>
      <c r="B33" s="216"/>
      <c r="C33" s="216"/>
      <c r="D33" s="346"/>
      <c r="E33" s="347"/>
      <c r="F33" s="8"/>
      <c r="G33" s="84"/>
      <c r="H33" s="37" t="s">
        <v>47</v>
      </c>
      <c r="I33" s="283"/>
      <c r="J33" s="284"/>
      <c r="K33" s="283"/>
      <c r="L33" s="284"/>
      <c r="M33" s="274"/>
      <c r="N33" s="275"/>
      <c r="P33" s="226"/>
      <c r="Q33" s="275"/>
      <c r="R33" s="158" t="s">
        <v>78</v>
      </c>
      <c r="S33" s="161"/>
      <c r="T33" s="62"/>
    </row>
    <row r="34" spans="1:22" ht="18.75" customHeight="1">
      <c r="A34" s="226" t="s">
        <v>40</v>
      </c>
      <c r="B34" s="216"/>
      <c r="C34" s="216"/>
      <c r="D34" s="216"/>
      <c r="E34" s="299"/>
      <c r="F34" s="104"/>
      <c r="G34" s="84"/>
      <c r="H34" s="85" t="s">
        <v>47</v>
      </c>
      <c r="I34" s="283"/>
      <c r="J34" s="284"/>
      <c r="K34" s="285"/>
      <c r="L34" s="286"/>
      <c r="M34" s="274"/>
      <c r="N34" s="275"/>
      <c r="P34" s="272" t="s">
        <v>355</v>
      </c>
      <c r="Q34" s="273"/>
      <c r="R34" s="158" t="s">
        <v>79</v>
      </c>
      <c r="S34" s="161"/>
      <c r="T34" s="62"/>
    </row>
    <row r="35" spans="1:22" ht="18.75" customHeight="1" thickBot="1">
      <c r="A35" s="226" t="s">
        <v>41</v>
      </c>
      <c r="B35" s="216"/>
      <c r="C35" s="216"/>
      <c r="D35" s="216"/>
      <c r="E35" s="299"/>
      <c r="F35" s="104"/>
      <c r="G35" s="84"/>
      <c r="H35" s="85" t="s">
        <v>47</v>
      </c>
      <c r="I35" s="283"/>
      <c r="J35" s="284"/>
      <c r="K35" s="285"/>
      <c r="L35" s="286"/>
      <c r="M35" s="274"/>
      <c r="N35" s="275"/>
      <c r="P35" s="370"/>
      <c r="Q35" s="371"/>
      <c r="R35" s="159" t="s">
        <v>80</v>
      </c>
      <c r="S35" s="162"/>
      <c r="T35" s="62"/>
    </row>
    <row r="36" spans="1:22" ht="18.75" customHeight="1" thickBot="1">
      <c r="A36" s="217" t="s">
        <v>354</v>
      </c>
      <c r="B36" s="287"/>
      <c r="C36" s="287"/>
      <c r="D36" s="287"/>
      <c r="E36" s="288"/>
      <c r="F36" s="9"/>
      <c r="G36" s="86"/>
      <c r="H36" s="87" t="s">
        <v>62</v>
      </c>
      <c r="I36" s="292"/>
      <c r="J36" s="293"/>
      <c r="K36" s="289"/>
      <c r="L36" s="290"/>
      <c r="M36" s="225"/>
      <c r="N36" s="291"/>
      <c r="P36" s="294" t="s">
        <v>254</v>
      </c>
      <c r="Q36" s="294"/>
      <c r="R36" s="294"/>
      <c r="S36" s="294"/>
      <c r="T36" s="155"/>
    </row>
    <row r="37" spans="1:22" ht="9" customHeight="1"/>
    <row r="38" spans="1:22" ht="14.25" thickBot="1">
      <c r="A38" s="112" t="s">
        <v>517</v>
      </c>
      <c r="B38" s="113"/>
      <c r="C38" s="113"/>
      <c r="D38" s="113"/>
      <c r="E38" s="113"/>
      <c r="F38" s="113"/>
      <c r="G38" s="113"/>
      <c r="H38" s="113"/>
      <c r="I38" s="113"/>
      <c r="J38" s="113"/>
      <c r="K38" s="113"/>
      <c r="L38" s="113"/>
      <c r="M38" s="113"/>
      <c r="N38" s="113"/>
      <c r="O38" s="113"/>
      <c r="P38" s="113"/>
      <c r="Q38" s="113"/>
      <c r="R38" s="113"/>
      <c r="S38" s="113"/>
      <c r="T38" s="113"/>
    </row>
    <row r="39" spans="1:22">
      <c r="A39" s="114"/>
      <c r="B39" s="383" t="s">
        <v>176</v>
      </c>
      <c r="C39" s="384"/>
      <c r="D39" s="384"/>
      <c r="E39" s="384"/>
      <c r="F39" s="384"/>
      <c r="G39" s="384"/>
      <c r="H39" s="385"/>
      <c r="I39" s="387" t="s">
        <v>177</v>
      </c>
      <c r="J39" s="384"/>
      <c r="K39" s="384"/>
      <c r="L39" s="384"/>
      <c r="M39" s="384"/>
      <c r="N39" s="384"/>
      <c r="O39" s="388"/>
      <c r="P39" s="113"/>
      <c r="Q39" s="113"/>
      <c r="R39" s="113"/>
      <c r="S39" s="113"/>
      <c r="T39" s="113"/>
    </row>
    <row r="40" spans="1:22" ht="14.25" customHeight="1" thickBot="1">
      <c r="A40" s="115"/>
      <c r="B40" s="276" t="s">
        <v>68</v>
      </c>
      <c r="C40" s="277"/>
      <c r="D40" s="278"/>
      <c r="E40" s="276" t="s">
        <v>74</v>
      </c>
      <c r="F40" s="277"/>
      <c r="G40" s="277"/>
      <c r="H40" s="277"/>
      <c r="I40" s="382" t="s">
        <v>68</v>
      </c>
      <c r="J40" s="277"/>
      <c r="K40" s="278"/>
      <c r="L40" s="276" t="s">
        <v>71</v>
      </c>
      <c r="M40" s="277"/>
      <c r="N40" s="277"/>
      <c r="O40" s="278"/>
      <c r="P40" s="380" t="s">
        <v>476</v>
      </c>
      <c r="Q40" s="381"/>
      <c r="R40" s="381"/>
      <c r="S40" s="381"/>
    </row>
    <row r="41" spans="1:22" ht="29.25" customHeight="1">
      <c r="A41" s="117"/>
      <c r="B41" s="117" t="s">
        <v>15</v>
      </c>
      <c r="C41" s="118" t="s">
        <v>16</v>
      </c>
      <c r="D41" s="119" t="s">
        <v>169</v>
      </c>
      <c r="E41" s="120" t="s">
        <v>174</v>
      </c>
      <c r="F41" s="121" t="s">
        <v>175</v>
      </c>
      <c r="G41" s="121" t="s">
        <v>70</v>
      </c>
      <c r="H41" s="122" t="s">
        <v>69</v>
      </c>
      <c r="I41" s="123" t="s">
        <v>15</v>
      </c>
      <c r="J41" s="118" t="s">
        <v>16</v>
      </c>
      <c r="K41" s="119" t="s">
        <v>169</v>
      </c>
      <c r="L41" s="120" t="s">
        <v>174</v>
      </c>
      <c r="M41" s="121" t="s">
        <v>175</v>
      </c>
      <c r="N41" s="121" t="s">
        <v>70</v>
      </c>
      <c r="O41" s="124" t="s">
        <v>69</v>
      </c>
      <c r="P41" s="380"/>
      <c r="Q41" s="381"/>
      <c r="R41" s="381"/>
      <c r="S41" s="381"/>
    </row>
    <row r="42" spans="1:22" ht="19.5" customHeight="1">
      <c r="A42" s="125" t="s">
        <v>65</v>
      </c>
      <c r="B42" s="126"/>
      <c r="C42" s="127"/>
      <c r="D42" s="128"/>
      <c r="E42" s="129"/>
      <c r="F42" s="127"/>
      <c r="G42" s="127"/>
      <c r="H42" s="130"/>
      <c r="I42" s="131"/>
      <c r="J42" s="130"/>
      <c r="K42" s="128"/>
      <c r="L42" s="129"/>
      <c r="M42" s="127"/>
      <c r="N42" s="127"/>
      <c r="O42" s="128"/>
      <c r="P42" s="380"/>
      <c r="Q42" s="381"/>
      <c r="R42" s="381"/>
      <c r="S42" s="381"/>
    </row>
    <row r="43" spans="1:22" ht="19.5" customHeight="1">
      <c r="A43" s="125" t="s">
        <v>66</v>
      </c>
      <c r="B43" s="126"/>
      <c r="C43" s="127"/>
      <c r="D43" s="128"/>
      <c r="E43" s="129"/>
      <c r="F43" s="127"/>
      <c r="G43" s="127"/>
      <c r="H43" s="130"/>
      <c r="I43" s="131"/>
      <c r="J43" s="130"/>
      <c r="K43" s="128"/>
      <c r="L43" s="133"/>
      <c r="M43" s="127"/>
      <c r="N43" s="127"/>
      <c r="O43" s="128"/>
      <c r="P43" s="380"/>
      <c r="Q43" s="381"/>
      <c r="R43" s="381"/>
      <c r="S43" s="381"/>
    </row>
    <row r="44" spans="1:22" ht="19.5" customHeight="1">
      <c r="A44" s="125" t="s">
        <v>67</v>
      </c>
      <c r="B44" s="126"/>
      <c r="C44" s="130"/>
      <c r="D44" s="128"/>
      <c r="E44" s="129"/>
      <c r="F44" s="127"/>
      <c r="G44" s="127"/>
      <c r="H44" s="130"/>
      <c r="I44" s="131"/>
      <c r="J44" s="130"/>
      <c r="K44" s="128"/>
      <c r="L44" s="129"/>
      <c r="M44" s="127"/>
      <c r="N44" s="127"/>
      <c r="O44" s="128"/>
      <c r="P44" s="380"/>
      <c r="Q44" s="381"/>
      <c r="R44" s="381"/>
      <c r="S44" s="381"/>
    </row>
    <row r="45" spans="1:22" ht="19.5" customHeight="1" thickBot="1">
      <c r="A45" s="145" t="s">
        <v>352</v>
      </c>
      <c r="B45" s="134"/>
      <c r="C45" s="135"/>
      <c r="D45" s="136"/>
      <c r="E45" s="137"/>
      <c r="F45" s="138"/>
      <c r="G45" s="138"/>
      <c r="H45" s="135"/>
      <c r="I45" s="139"/>
      <c r="J45" s="135"/>
      <c r="K45" s="136"/>
      <c r="L45" s="137"/>
      <c r="M45" s="138"/>
      <c r="N45" s="138"/>
      <c r="O45" s="136"/>
      <c r="P45" s="380"/>
      <c r="Q45" s="381"/>
      <c r="R45" s="381"/>
      <c r="S45" s="381"/>
    </row>
    <row r="46" spans="1:22" ht="19.5" hidden="1" customHeight="1">
      <c r="A46" s="178"/>
      <c r="B46" s="179">
        <f>IF(COUNTA(B42:B45)&gt;0,1,0)</f>
        <v>0</v>
      </c>
      <c r="C46" s="179">
        <f t="shared" ref="C46:O46" si="1">IF(COUNTA(C42:C45)&gt;0,1,0)</f>
        <v>0</v>
      </c>
      <c r="D46" s="179">
        <f t="shared" si="1"/>
        <v>0</v>
      </c>
      <c r="E46" s="179">
        <f t="shared" si="1"/>
        <v>0</v>
      </c>
      <c r="F46" s="179">
        <f t="shared" si="1"/>
        <v>0</v>
      </c>
      <c r="G46" s="179">
        <f t="shared" si="1"/>
        <v>0</v>
      </c>
      <c r="H46" s="179">
        <f t="shared" si="1"/>
        <v>0</v>
      </c>
      <c r="I46" s="179">
        <f t="shared" si="1"/>
        <v>0</v>
      </c>
      <c r="J46" s="179">
        <f t="shared" si="1"/>
        <v>0</v>
      </c>
      <c r="K46" s="179">
        <f t="shared" si="1"/>
        <v>0</v>
      </c>
      <c r="L46" s="179">
        <f t="shared" si="1"/>
        <v>0</v>
      </c>
      <c r="M46" s="179">
        <f t="shared" si="1"/>
        <v>0</v>
      </c>
      <c r="N46" s="179">
        <f t="shared" si="1"/>
        <v>0</v>
      </c>
      <c r="O46" s="179">
        <f t="shared" si="1"/>
        <v>0</v>
      </c>
      <c r="S46" s="140"/>
      <c r="T46" s="132"/>
      <c r="U46" s="67"/>
      <c r="V46" s="67"/>
    </row>
    <row r="47" spans="1:22" ht="13.5" customHeight="1">
      <c r="A47" s="386" t="s">
        <v>339</v>
      </c>
      <c r="B47" s="386"/>
      <c r="C47" s="386"/>
      <c r="D47" s="386"/>
      <c r="E47" s="386"/>
      <c r="F47" s="386"/>
      <c r="G47" s="386"/>
      <c r="H47" s="386"/>
      <c r="I47" s="386"/>
      <c r="J47" s="386"/>
      <c r="K47" s="386"/>
      <c r="L47" s="386"/>
      <c r="M47" s="386"/>
      <c r="N47" s="386"/>
      <c r="O47" s="386"/>
      <c r="P47" s="386"/>
      <c r="Q47" s="386"/>
      <c r="R47" s="386"/>
      <c r="S47" s="68"/>
      <c r="T47" s="68"/>
    </row>
    <row r="48" spans="1:22">
      <c r="A48" s="386"/>
      <c r="B48" s="386"/>
      <c r="C48" s="386"/>
      <c r="D48" s="386"/>
      <c r="E48" s="386"/>
      <c r="F48" s="386"/>
      <c r="G48" s="386"/>
      <c r="H48" s="386"/>
      <c r="I48" s="386"/>
      <c r="J48" s="386"/>
      <c r="K48" s="386"/>
      <c r="L48" s="386"/>
      <c r="M48" s="386"/>
      <c r="N48" s="386"/>
      <c r="O48" s="386"/>
      <c r="P48" s="386"/>
      <c r="Q48" s="386"/>
      <c r="R48" s="386"/>
    </row>
    <row r="49" spans="1:20">
      <c r="A49" s="386"/>
      <c r="B49" s="386"/>
      <c r="C49" s="386"/>
      <c r="D49" s="386"/>
      <c r="E49" s="386"/>
      <c r="F49" s="386"/>
      <c r="G49" s="386"/>
      <c r="H49" s="386"/>
      <c r="I49" s="386"/>
      <c r="J49" s="386"/>
      <c r="K49" s="386"/>
      <c r="L49" s="386"/>
      <c r="M49" s="386"/>
      <c r="N49" s="386"/>
      <c r="O49" s="386"/>
      <c r="P49" s="386"/>
      <c r="Q49" s="386"/>
      <c r="R49" s="386"/>
    </row>
    <row r="50" spans="1:20" ht="9" customHeight="1">
      <c r="A50" s="141"/>
      <c r="B50" s="141"/>
      <c r="C50" s="141"/>
      <c r="D50" s="141"/>
      <c r="E50" s="141"/>
      <c r="F50" s="141"/>
      <c r="G50" s="141"/>
      <c r="H50" s="141"/>
      <c r="I50" s="141"/>
      <c r="J50" s="141"/>
      <c r="K50" s="141"/>
      <c r="L50" s="141"/>
      <c r="M50" s="141"/>
      <c r="N50" s="141"/>
      <c r="O50" s="141"/>
      <c r="P50" s="141"/>
      <c r="Q50" s="141"/>
      <c r="R50" s="141"/>
    </row>
    <row r="51" spans="1:20">
      <c r="A51" s="378" t="s">
        <v>322</v>
      </c>
      <c r="B51" s="378"/>
      <c r="C51" s="378"/>
      <c r="D51" s="378"/>
      <c r="E51" s="378"/>
      <c r="F51" s="378"/>
      <c r="G51" s="378"/>
      <c r="H51" s="378"/>
      <c r="I51" s="378"/>
      <c r="J51" s="378"/>
      <c r="K51" s="378"/>
      <c r="L51" s="378"/>
      <c r="M51" s="378"/>
      <c r="N51" s="378"/>
      <c r="O51" s="378"/>
      <c r="P51" s="378"/>
      <c r="Q51" s="378"/>
      <c r="R51" s="378"/>
      <c r="S51" s="378"/>
      <c r="T51" s="178"/>
    </row>
    <row r="52" spans="1:20" ht="14.25" thickBot="1">
      <c r="A52" s="379" t="s">
        <v>523</v>
      </c>
      <c r="B52" s="379"/>
      <c r="C52" s="379"/>
      <c r="D52" s="379"/>
      <c r="E52" s="379"/>
      <c r="F52" s="379"/>
      <c r="G52" s="379"/>
      <c r="H52" s="379"/>
      <c r="I52" s="379"/>
      <c r="J52" s="379"/>
      <c r="K52" s="379"/>
      <c r="L52" s="379"/>
      <c r="M52" s="379"/>
      <c r="N52" s="379"/>
      <c r="O52" s="379"/>
      <c r="P52" s="379"/>
      <c r="Q52" s="379"/>
      <c r="R52" s="379"/>
      <c r="S52" s="379"/>
      <c r="T52" s="178"/>
    </row>
    <row r="53" spans="1:20">
      <c r="A53" s="165" t="s">
        <v>261</v>
      </c>
      <c r="B53" s="166"/>
      <c r="C53" s="372" t="s">
        <v>389</v>
      </c>
      <c r="D53" s="373"/>
      <c r="E53" s="166"/>
      <c r="F53" s="372" t="s">
        <v>395</v>
      </c>
      <c r="G53" s="373"/>
      <c r="H53" s="169"/>
      <c r="I53" s="372" t="s">
        <v>401</v>
      </c>
      <c r="J53" s="373"/>
      <c r="K53" s="166"/>
      <c r="L53" s="372" t="s">
        <v>407</v>
      </c>
      <c r="M53" s="373"/>
      <c r="N53" s="169"/>
      <c r="O53" s="372" t="s">
        <v>414</v>
      </c>
      <c r="P53" s="373"/>
      <c r="Q53" s="166"/>
      <c r="R53" s="372" t="s">
        <v>422</v>
      </c>
      <c r="S53" s="373"/>
    </row>
    <row r="54" spans="1:20" ht="14.25" customHeight="1" thickBot="1">
      <c r="A54" s="164"/>
      <c r="B54" s="167"/>
      <c r="C54" s="368" t="s">
        <v>390</v>
      </c>
      <c r="D54" s="369"/>
      <c r="E54" s="167"/>
      <c r="F54" s="368" t="s">
        <v>396</v>
      </c>
      <c r="G54" s="369"/>
      <c r="H54" s="170"/>
      <c r="I54" s="368" t="s">
        <v>402</v>
      </c>
      <c r="J54" s="369"/>
      <c r="K54" s="167"/>
      <c r="L54" s="368" t="s">
        <v>409</v>
      </c>
      <c r="M54" s="369"/>
      <c r="N54" s="170"/>
      <c r="O54" s="368" t="s">
        <v>415</v>
      </c>
      <c r="P54" s="369"/>
      <c r="Q54" s="167"/>
      <c r="R54" s="368" t="s">
        <v>423</v>
      </c>
      <c r="S54" s="369"/>
    </row>
    <row r="55" spans="1:20" ht="14.25" customHeight="1">
      <c r="B55" s="167"/>
      <c r="C55" s="368" t="s">
        <v>391</v>
      </c>
      <c r="D55" s="369"/>
      <c r="E55" s="167"/>
      <c r="F55" s="368" t="s">
        <v>397</v>
      </c>
      <c r="G55" s="369"/>
      <c r="H55" s="170"/>
      <c r="I55" s="368" t="s">
        <v>403</v>
      </c>
      <c r="J55" s="369"/>
      <c r="K55" s="167"/>
      <c r="L55" s="368" t="s">
        <v>410</v>
      </c>
      <c r="M55" s="369"/>
      <c r="N55" s="170"/>
      <c r="O55" s="368" t="s">
        <v>417</v>
      </c>
      <c r="P55" s="369"/>
      <c r="Q55" s="167"/>
      <c r="R55" s="368" t="s">
        <v>425</v>
      </c>
      <c r="S55" s="369"/>
    </row>
    <row r="56" spans="1:20" ht="14.25" customHeight="1">
      <c r="B56" s="167"/>
      <c r="C56" s="368" t="s">
        <v>392</v>
      </c>
      <c r="D56" s="369"/>
      <c r="E56" s="167"/>
      <c r="F56" s="368" t="s">
        <v>398</v>
      </c>
      <c r="G56" s="369"/>
      <c r="H56" s="170"/>
      <c r="I56" s="368" t="s">
        <v>404</v>
      </c>
      <c r="J56" s="369"/>
      <c r="K56" s="167"/>
      <c r="L56" s="368" t="s">
        <v>411</v>
      </c>
      <c r="M56" s="369"/>
      <c r="N56" s="170"/>
      <c r="O56" s="368" t="s">
        <v>418</v>
      </c>
      <c r="P56" s="369"/>
      <c r="Q56" s="167"/>
      <c r="R56" s="368" t="s">
        <v>426</v>
      </c>
      <c r="S56" s="369"/>
    </row>
    <row r="57" spans="1:20" ht="14.25" customHeight="1">
      <c r="B57" s="167"/>
      <c r="C57" s="368" t="s">
        <v>393</v>
      </c>
      <c r="D57" s="369"/>
      <c r="E57" s="167"/>
      <c r="F57" s="368" t="s">
        <v>399</v>
      </c>
      <c r="G57" s="369"/>
      <c r="H57" s="170"/>
      <c r="I57" s="368" t="s">
        <v>405</v>
      </c>
      <c r="J57" s="369"/>
      <c r="K57" s="167"/>
      <c r="L57" s="368" t="s">
        <v>412</v>
      </c>
      <c r="M57" s="369"/>
      <c r="N57" s="170"/>
      <c r="O57" s="368" t="s">
        <v>420</v>
      </c>
      <c r="P57" s="369"/>
      <c r="Q57" s="172"/>
      <c r="R57" s="376" t="s">
        <v>427</v>
      </c>
      <c r="S57" s="377"/>
    </row>
    <row r="58" spans="1:20" ht="14.25" customHeight="1" thickBot="1">
      <c r="B58" s="168"/>
      <c r="C58" s="374" t="s">
        <v>394</v>
      </c>
      <c r="D58" s="375"/>
      <c r="E58" s="168"/>
      <c r="F58" s="374" t="s">
        <v>400</v>
      </c>
      <c r="G58" s="375"/>
      <c r="H58" s="171"/>
      <c r="I58" s="374" t="s">
        <v>406</v>
      </c>
      <c r="J58" s="375"/>
      <c r="K58" s="168"/>
      <c r="L58" s="374" t="s">
        <v>413</v>
      </c>
      <c r="M58" s="375"/>
      <c r="N58" s="171"/>
      <c r="O58" s="374" t="s">
        <v>421</v>
      </c>
      <c r="P58" s="375"/>
      <c r="Q58" s="168"/>
      <c r="R58" s="374" t="s">
        <v>428</v>
      </c>
      <c r="S58" s="375"/>
    </row>
    <row r="59" spans="1:20">
      <c r="A59" s="178"/>
      <c r="B59" s="178"/>
      <c r="C59" s="178"/>
      <c r="D59" s="178"/>
      <c r="E59" s="178"/>
      <c r="F59" s="178"/>
      <c r="G59" s="178"/>
      <c r="H59" s="178"/>
      <c r="I59" s="178"/>
      <c r="J59" s="178"/>
      <c r="K59" s="178"/>
      <c r="L59" s="178"/>
      <c r="M59" s="178"/>
      <c r="N59" s="178"/>
      <c r="O59" s="178"/>
      <c r="P59" s="178"/>
      <c r="Q59" s="178"/>
      <c r="R59" s="178"/>
      <c r="S59" s="178"/>
      <c r="T59" s="178"/>
    </row>
    <row r="60" spans="1:20" ht="14.25" thickBot="1">
      <c r="A60" s="378" t="s">
        <v>321</v>
      </c>
      <c r="B60" s="378"/>
      <c r="C60" s="378"/>
      <c r="D60" s="378"/>
      <c r="E60" s="378"/>
      <c r="F60" s="378"/>
      <c r="G60" s="378"/>
      <c r="H60" s="378"/>
      <c r="I60" s="378"/>
      <c r="J60" s="378"/>
      <c r="K60" s="378"/>
      <c r="L60" s="378"/>
      <c r="M60" s="378"/>
      <c r="N60" s="378"/>
      <c r="O60" s="378"/>
      <c r="P60" s="378"/>
      <c r="Q60" s="378"/>
      <c r="R60" s="378"/>
      <c r="S60" s="378"/>
      <c r="T60" s="178"/>
    </row>
    <row r="61" spans="1:20">
      <c r="A61" s="142" t="s">
        <v>45</v>
      </c>
    </row>
    <row r="62" spans="1:20" ht="14.25" thickBot="1">
      <c r="A62" s="143"/>
    </row>
    <row r="65" spans="7:7">
      <c r="G65" s="146"/>
    </row>
    <row r="74" spans="7:7" ht="13.5" customHeight="1"/>
    <row r="77" spans="7:7" ht="14.25" customHeight="1"/>
    <row r="81" ht="14.25" customHeight="1"/>
    <row r="87" ht="13.5" customHeight="1"/>
    <row r="99" ht="13.5" customHeight="1"/>
    <row r="102" ht="14.25" customHeight="1"/>
    <row r="106" ht="14.25" customHeight="1"/>
  </sheetData>
  <dataConsolidate/>
  <mergeCells count="136">
    <mergeCell ref="A60:S60"/>
    <mergeCell ref="C58:D58"/>
    <mergeCell ref="C57:D57"/>
    <mergeCell ref="C56:D56"/>
    <mergeCell ref="C55:D55"/>
    <mergeCell ref="C54:D54"/>
    <mergeCell ref="C53:D53"/>
    <mergeCell ref="L53:M53"/>
    <mergeCell ref="I58:J58"/>
    <mergeCell ref="I57:J57"/>
    <mergeCell ref="I56:J56"/>
    <mergeCell ref="I55:J55"/>
    <mergeCell ref="I54:J54"/>
    <mergeCell ref="I53:J53"/>
    <mergeCell ref="F58:G58"/>
    <mergeCell ref="F57:G57"/>
    <mergeCell ref="F56:G56"/>
    <mergeCell ref="F55:G55"/>
    <mergeCell ref="F54:G54"/>
    <mergeCell ref="F53:G53"/>
    <mergeCell ref="L58:M58"/>
    <mergeCell ref="L57:M57"/>
    <mergeCell ref="L56:M56"/>
    <mergeCell ref="L55:M55"/>
    <mergeCell ref="L54:M54"/>
    <mergeCell ref="P35:Q35"/>
    <mergeCell ref="R56:S56"/>
    <mergeCell ref="R55:S55"/>
    <mergeCell ref="R54:S54"/>
    <mergeCell ref="R53:S53"/>
    <mergeCell ref="O58:P58"/>
    <mergeCell ref="O57:P57"/>
    <mergeCell ref="O56:P56"/>
    <mergeCell ref="O55:P55"/>
    <mergeCell ref="O54:P54"/>
    <mergeCell ref="O53:P53"/>
    <mergeCell ref="R58:S58"/>
    <mergeCell ref="R57:S57"/>
    <mergeCell ref="A51:S51"/>
    <mergeCell ref="A52:S52"/>
    <mergeCell ref="P40:S45"/>
    <mergeCell ref="I40:K40"/>
    <mergeCell ref="L40:O40"/>
    <mergeCell ref="B39:H39"/>
    <mergeCell ref="A47:R49"/>
    <mergeCell ref="I39:O39"/>
    <mergeCell ref="J3:O3"/>
    <mergeCell ref="C11:D11"/>
    <mergeCell ref="N5:O5"/>
    <mergeCell ref="L5:M5"/>
    <mergeCell ref="I9:L9"/>
    <mergeCell ref="J6:K6"/>
    <mergeCell ref="D33:E33"/>
    <mergeCell ref="A9:D10"/>
    <mergeCell ref="P30:Q31"/>
    <mergeCell ref="P32:Q32"/>
    <mergeCell ref="P33:Q33"/>
    <mergeCell ref="M32:N32"/>
    <mergeCell ref="J5:K5"/>
    <mergeCell ref="I30:J31"/>
    <mergeCell ref="A19:B19"/>
    <mergeCell ref="M30:N31"/>
    <mergeCell ref="N9:S9"/>
    <mergeCell ref="K33:L33"/>
    <mergeCell ref="K32:L32"/>
    <mergeCell ref="A20:B20"/>
    <mergeCell ref="R30:S31"/>
    <mergeCell ref="C4:F4"/>
    <mergeCell ref="C5:F5"/>
    <mergeCell ref="C6:F6"/>
    <mergeCell ref="G1:H1"/>
    <mergeCell ref="A35:E35"/>
    <mergeCell ref="I35:J35"/>
    <mergeCell ref="P28:S29"/>
    <mergeCell ref="Q1:S1"/>
    <mergeCell ref="C14:D14"/>
    <mergeCell ref="A14:B14"/>
    <mergeCell ref="A13:B13"/>
    <mergeCell ref="A12:B12"/>
    <mergeCell ref="C13:D13"/>
    <mergeCell ref="C12:D12"/>
    <mergeCell ref="A30:E31"/>
    <mergeCell ref="A32:E32"/>
    <mergeCell ref="A15:B15"/>
    <mergeCell ref="C15:D15"/>
    <mergeCell ref="A17:B17"/>
    <mergeCell ref="A16:B16"/>
    <mergeCell ref="R13:S13"/>
    <mergeCell ref="A1:B1"/>
    <mergeCell ref="A18:B18"/>
    <mergeCell ref="K30:L31"/>
    <mergeCell ref="I32:J32"/>
    <mergeCell ref="M35:N35"/>
    <mergeCell ref="I33:J33"/>
    <mergeCell ref="A5:B5"/>
    <mergeCell ref="A4:B4"/>
    <mergeCell ref="A6:B6"/>
    <mergeCell ref="A34:E34"/>
    <mergeCell ref="G30:H31"/>
    <mergeCell ref="C20:D20"/>
    <mergeCell ref="C19:D19"/>
    <mergeCell ref="C17:D17"/>
    <mergeCell ref="C16:D16"/>
    <mergeCell ref="C18:D18"/>
    <mergeCell ref="A21:B21"/>
    <mergeCell ref="C21:D21"/>
    <mergeCell ref="A22:B22"/>
    <mergeCell ref="C22:D22"/>
    <mergeCell ref="A23:B23"/>
    <mergeCell ref="C23:D23"/>
    <mergeCell ref="A11:B11"/>
    <mergeCell ref="E9:H9"/>
    <mergeCell ref="A33:C33"/>
    <mergeCell ref="R10:S10"/>
    <mergeCell ref="R18:S18"/>
    <mergeCell ref="R17:S17"/>
    <mergeCell ref="R16:S16"/>
    <mergeCell ref="R15:S15"/>
    <mergeCell ref="R14:S14"/>
    <mergeCell ref="M33:N33"/>
    <mergeCell ref="B40:D40"/>
    <mergeCell ref="E40:H40"/>
    <mergeCell ref="R12:S12"/>
    <mergeCell ref="R11:S11"/>
    <mergeCell ref="R19:S19"/>
    <mergeCell ref="R20:S20"/>
    <mergeCell ref="I34:J34"/>
    <mergeCell ref="M34:N34"/>
    <mergeCell ref="P34:Q34"/>
    <mergeCell ref="K35:L35"/>
    <mergeCell ref="K34:L34"/>
    <mergeCell ref="A36:E36"/>
    <mergeCell ref="K36:L36"/>
    <mergeCell ref="M36:N36"/>
    <mergeCell ref="I36:J36"/>
    <mergeCell ref="P36:S36"/>
  </mergeCells>
  <phoneticPr fontId="4"/>
  <conditionalFormatting sqref="B53:B58 E53:E58 H53:H58 K53:K58 N53:N58">
    <cfRule type="containsBlanks" dxfId="9" priority="9">
      <formula>LEN(TRIM(B53))=0</formula>
    </cfRule>
  </conditionalFormatting>
  <conditionalFormatting sqref="Q1 A5:B6 J6:L6 N6 I32:J33 F32:G36 D33 K33:L33 I34:I36 A54 A62">
    <cfRule type="containsBlanks" dxfId="8" priority="8">
      <formula>LEN(TRIM(A1))=0</formula>
    </cfRule>
  </conditionalFormatting>
  <conditionalFormatting sqref="Q53:Q58">
    <cfRule type="containsBlanks" dxfId="7" priority="1">
      <formula>LEN(TRIM(Q53))=0</formula>
    </cfRule>
  </conditionalFormatting>
  <conditionalFormatting sqref="S32:S35 P33 P35">
    <cfRule type="containsBlanks" dxfId="6" priority="7">
      <formula>LEN(TRIM(P32))=0</formula>
    </cfRule>
  </conditionalFormatting>
  <dataValidations count="8">
    <dataValidation type="list" allowBlank="1" showInputMessage="1" showErrorMessage="1" sqref="A5:B6 J6:K6" xr:uid="{00000000-0002-0000-0100-000000000000}">
      <formula1>"有,無"</formula1>
    </dataValidation>
    <dataValidation type="list" allowBlank="1" showInputMessage="1" showErrorMessage="1" sqref="A54 P33 A62 F32:F36 S46" xr:uid="{00000000-0002-0000-0100-000001000000}">
      <formula1>$BA$2:$BA$3</formula1>
    </dataValidation>
    <dataValidation type="list" allowBlank="1" showInputMessage="1" showErrorMessage="1" sqref="J32:J33 I32:I36" xr:uid="{00000000-0002-0000-0100-000002000000}">
      <formula1>$BD$2:$BD$3</formula1>
    </dataValidation>
    <dataValidation type="list" allowBlank="1" showInputMessage="1" showErrorMessage="1" sqref="D33:E33" xr:uid="{00000000-0002-0000-0100-000003000000}">
      <formula1>$BE$2:$BE$3</formula1>
    </dataValidation>
    <dataValidation type="list" allowBlank="1" showInputMessage="1" showErrorMessage="1" sqref="K33:L33" xr:uid="{00000000-0002-0000-0100-000004000000}">
      <formula1>$BF$2:$BF$4</formula1>
    </dataValidation>
    <dataValidation type="list" errorStyle="warning" allowBlank="1" showInputMessage="1" showErrorMessage="1" sqref="B42:O45" xr:uid="{00000000-0002-0000-0100-000005000000}">
      <formula1>$BB$2:$BB$7</formula1>
    </dataValidation>
    <dataValidation type="list" allowBlank="1" showInputMessage="1" showErrorMessage="1" sqref="B53:B58 E53:E58 H53:H58 K53:K58 N53:N58 Q53:Q58" xr:uid="{00000000-0002-0000-0100-000006000000}">
      <formula1>"男,女,男女"</formula1>
    </dataValidation>
    <dataValidation type="list" allowBlank="1" showInputMessage="1" showErrorMessage="1" sqref="P35:Q35" xr:uid="{00000000-0002-0000-0100-000007000000}">
      <formula1>$BG$2:$BG$5</formula1>
    </dataValidation>
  </dataValidations>
  <printOptions horizontalCentered="1" verticalCentered="1"/>
  <pageMargins left="0.39370078740157483" right="0.39370078740157483" top="0.19685039370078741" bottom="0.19685039370078741" header="0.51181102362204722" footer="0.51181102362204722"/>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BC66"/>
  <sheetViews>
    <sheetView zoomScale="130" zoomScaleNormal="130" workbookViewId="0">
      <selection activeCell="E6" sqref="E6"/>
    </sheetView>
  </sheetViews>
  <sheetFormatPr defaultRowHeight="13.5"/>
  <cols>
    <col min="1" max="1" width="3" customWidth="1"/>
    <col min="2" max="2" width="3.5" customWidth="1"/>
    <col min="3" max="3" width="14.625" customWidth="1"/>
    <col min="4" max="5" width="4" customWidth="1"/>
    <col min="6" max="6" width="13.125" customWidth="1"/>
    <col min="7" max="8" width="4.125" customWidth="1"/>
    <col min="9" max="12" width="4" customWidth="1"/>
    <col min="13" max="18" width="3.625" customWidth="1"/>
    <col min="19" max="20" width="4.125" customWidth="1"/>
  </cols>
  <sheetData>
    <row r="1" spans="1:55" ht="14.25" thickBot="1">
      <c r="A1" t="s">
        <v>0</v>
      </c>
      <c r="K1" t="s">
        <v>1</v>
      </c>
      <c r="L1" s="17"/>
      <c r="M1" s="17"/>
      <c r="N1" s="248"/>
      <c r="O1" s="249"/>
      <c r="P1" s="249"/>
      <c r="Q1" s="249"/>
      <c r="R1" s="250"/>
      <c r="BA1" t="s">
        <v>60</v>
      </c>
      <c r="BB1" t="s">
        <v>59</v>
      </c>
      <c r="BC1" t="s">
        <v>208</v>
      </c>
    </row>
    <row r="2" spans="1:55" ht="7.5" customHeight="1">
      <c r="BA2" t="s">
        <v>64</v>
      </c>
      <c r="BB2" t="s">
        <v>185</v>
      </c>
      <c r="BC2" t="s">
        <v>211</v>
      </c>
    </row>
    <row r="3" spans="1:55">
      <c r="A3" s="256" t="s">
        <v>512</v>
      </c>
      <c r="B3" s="256"/>
      <c r="C3" s="256"/>
      <c r="D3" s="256"/>
      <c r="E3" s="256"/>
      <c r="F3" s="256"/>
      <c r="G3" s="256"/>
      <c r="H3" s="256"/>
      <c r="I3" s="256"/>
      <c r="J3" s="256"/>
      <c r="K3" s="256"/>
      <c r="L3" s="256"/>
      <c r="M3" s="256"/>
      <c r="N3" s="256"/>
      <c r="O3" s="256"/>
      <c r="P3" s="256"/>
      <c r="Q3" s="256"/>
      <c r="R3" s="256"/>
      <c r="BB3" t="s">
        <v>186</v>
      </c>
      <c r="BC3" t="s">
        <v>214</v>
      </c>
    </row>
    <row r="4" spans="1:55">
      <c r="A4" t="s">
        <v>504</v>
      </c>
      <c r="BB4" t="s">
        <v>187</v>
      </c>
      <c r="BC4" t="s">
        <v>217</v>
      </c>
    </row>
    <row r="5" spans="1:55" ht="21" customHeight="1">
      <c r="J5" s="254" t="s">
        <v>2</v>
      </c>
      <c r="K5" s="254"/>
      <c r="L5" s="257"/>
      <c r="M5" s="257"/>
      <c r="N5" s="257"/>
      <c r="O5" s="257"/>
      <c r="P5" s="257"/>
      <c r="Q5" s="257"/>
      <c r="R5" s="257"/>
      <c r="BA5" t="s">
        <v>188</v>
      </c>
      <c r="BB5" t="s">
        <v>220</v>
      </c>
    </row>
    <row r="6" spans="1:55" ht="21" customHeight="1">
      <c r="J6" s="254" t="s">
        <v>3</v>
      </c>
      <c r="K6" s="254"/>
      <c r="L6" s="216"/>
      <c r="M6" s="216"/>
      <c r="N6" s="216"/>
      <c r="O6" s="216"/>
      <c r="P6" s="216"/>
      <c r="Q6" s="216"/>
      <c r="R6" s="216"/>
      <c r="BA6" t="s">
        <v>189</v>
      </c>
      <c r="BB6" t="s">
        <v>223</v>
      </c>
    </row>
    <row r="7" spans="1:55">
      <c r="P7" s="210" t="s">
        <v>26</v>
      </c>
      <c r="Q7" s="210"/>
      <c r="R7" s="210"/>
      <c r="BB7" t="s">
        <v>190</v>
      </c>
      <c r="BC7" t="s">
        <v>226</v>
      </c>
    </row>
    <row r="8" spans="1:55">
      <c r="BB8" t="s">
        <v>191</v>
      </c>
      <c r="BC8" t="s">
        <v>229</v>
      </c>
    </row>
    <row r="9" spans="1:55">
      <c r="A9" s="254" t="s">
        <v>522</v>
      </c>
      <c r="B9" s="254"/>
      <c r="C9" s="254"/>
      <c r="D9" s="254"/>
      <c r="E9" s="254"/>
      <c r="F9" s="254"/>
      <c r="G9" s="254"/>
      <c r="H9" s="254"/>
      <c r="I9" s="254"/>
      <c r="J9" s="254"/>
      <c r="K9" s="254"/>
      <c r="L9" s="254"/>
      <c r="M9" s="254"/>
      <c r="N9" s="254"/>
      <c r="O9" s="254"/>
      <c r="P9" s="254"/>
      <c r="Q9" s="254"/>
      <c r="R9" s="254"/>
      <c r="BB9" t="s">
        <v>192</v>
      </c>
      <c r="BC9" t="s">
        <v>232</v>
      </c>
    </row>
    <row r="10" spans="1:55" ht="12.75" customHeight="1">
      <c r="A10" s="1"/>
      <c r="B10" s="1"/>
      <c r="C10" s="1"/>
      <c r="D10" s="1"/>
      <c r="E10" s="1"/>
      <c r="F10" s="1"/>
      <c r="G10" s="1"/>
      <c r="H10" s="1"/>
      <c r="I10" s="1"/>
      <c r="J10" s="1"/>
      <c r="K10" s="1"/>
      <c r="L10" s="1"/>
      <c r="M10" s="1"/>
      <c r="N10" s="1"/>
      <c r="O10" s="1"/>
      <c r="P10" s="1"/>
      <c r="Q10" s="1"/>
      <c r="R10" s="1"/>
      <c r="S10" s="1"/>
      <c r="T10" s="1"/>
      <c r="BB10" t="s">
        <v>193</v>
      </c>
      <c r="BC10" t="s">
        <v>235</v>
      </c>
    </row>
    <row r="11" spans="1:55">
      <c r="A11" s="255" t="s">
        <v>513</v>
      </c>
      <c r="B11" s="255"/>
      <c r="C11" s="255"/>
      <c r="D11" s="255"/>
      <c r="E11" s="255"/>
      <c r="F11" s="255"/>
      <c r="G11" s="255"/>
      <c r="H11" s="255"/>
      <c r="I11" s="255"/>
      <c r="J11" s="255"/>
      <c r="K11" s="255"/>
      <c r="L11" s="255"/>
      <c r="M11" s="255"/>
      <c r="N11" s="255"/>
      <c r="O11" s="255"/>
      <c r="P11" s="255"/>
      <c r="Q11" s="255"/>
      <c r="R11" s="255"/>
      <c r="BC11" t="s">
        <v>250</v>
      </c>
    </row>
    <row r="12" spans="1:55" ht="15.75" customHeight="1">
      <c r="A12" s="254" t="s">
        <v>4</v>
      </c>
      <c r="B12" s="254"/>
      <c r="C12" s="254"/>
      <c r="D12" s="254"/>
      <c r="E12" s="254"/>
      <c r="F12" s="254"/>
      <c r="G12" s="254"/>
      <c r="H12" s="254"/>
      <c r="I12" s="254"/>
      <c r="J12" s="254"/>
      <c r="K12" s="254"/>
      <c r="L12" s="254"/>
      <c r="M12" s="254"/>
      <c r="N12" s="254"/>
      <c r="O12" s="254"/>
      <c r="P12" s="254"/>
      <c r="Q12" s="254"/>
      <c r="R12" s="254"/>
      <c r="BC12" t="s">
        <v>238</v>
      </c>
    </row>
    <row r="13" spans="1:55" ht="14.25" thickBot="1">
      <c r="A13" t="s">
        <v>5</v>
      </c>
      <c r="BC13" t="s">
        <v>209</v>
      </c>
    </row>
    <row r="14" spans="1:55">
      <c r="A14" s="212"/>
      <c r="B14" s="213"/>
      <c r="C14" s="213" t="s">
        <v>27</v>
      </c>
      <c r="D14" s="208" t="s">
        <v>54</v>
      </c>
      <c r="E14" s="211" t="s">
        <v>6</v>
      </c>
      <c r="F14" s="19" t="s">
        <v>25</v>
      </c>
      <c r="G14" s="219" t="s">
        <v>56</v>
      </c>
      <c r="H14" s="220"/>
      <c r="I14" s="230" t="s">
        <v>55</v>
      </c>
      <c r="J14" s="232" t="s">
        <v>198</v>
      </c>
      <c r="K14" s="234" t="s">
        <v>72</v>
      </c>
      <c r="L14" s="251" t="s">
        <v>28</v>
      </c>
      <c r="M14" s="252"/>
      <c r="N14" s="253"/>
      <c r="O14" s="261" t="s">
        <v>57</v>
      </c>
      <c r="P14" s="262"/>
      <c r="Q14" s="77"/>
      <c r="R14" s="77"/>
      <c r="BC14" t="s">
        <v>212</v>
      </c>
    </row>
    <row r="15" spans="1:55" ht="18.75" customHeight="1" thickBot="1">
      <c r="A15" s="214"/>
      <c r="B15" s="215"/>
      <c r="C15" s="215"/>
      <c r="D15" s="209"/>
      <c r="E15" s="209"/>
      <c r="F15" s="20" t="s">
        <v>24</v>
      </c>
      <c r="G15" s="21" t="s">
        <v>7</v>
      </c>
      <c r="H15" s="18" t="s">
        <v>8</v>
      </c>
      <c r="I15" s="231"/>
      <c r="J15" s="233"/>
      <c r="K15" s="235"/>
      <c r="L15" s="258" t="s">
        <v>73</v>
      </c>
      <c r="M15" s="259"/>
      <c r="N15" s="260"/>
      <c r="O15" s="82" t="s">
        <v>15</v>
      </c>
      <c r="P15" s="83" t="s">
        <v>16</v>
      </c>
      <c r="Q15" s="78"/>
      <c r="R15" s="79"/>
      <c r="BC15" t="s">
        <v>215</v>
      </c>
    </row>
    <row r="16" spans="1:55">
      <c r="A16" s="6">
        <v>1</v>
      </c>
      <c r="B16" s="7" t="s">
        <v>14</v>
      </c>
      <c r="C16" s="12" t="s">
        <v>365</v>
      </c>
      <c r="D16" s="12">
        <v>47</v>
      </c>
      <c r="E16" s="12" t="s">
        <v>359</v>
      </c>
      <c r="F16" s="72" t="s">
        <v>217</v>
      </c>
      <c r="G16" s="14">
        <v>23</v>
      </c>
      <c r="H16" s="13">
        <v>5</v>
      </c>
      <c r="I16" s="14"/>
      <c r="J16" s="12"/>
      <c r="K16" s="12"/>
      <c r="L16" s="244"/>
      <c r="M16" s="245"/>
      <c r="N16" s="245"/>
      <c r="O16" s="81"/>
      <c r="P16" s="80" t="s">
        <v>59</v>
      </c>
      <c r="R16" s="1"/>
      <c r="S16" s="1"/>
      <c r="T16" s="1"/>
      <c r="BC16" t="s">
        <v>218</v>
      </c>
    </row>
    <row r="17" spans="1:55">
      <c r="A17" s="3">
        <v>2</v>
      </c>
      <c r="B17" s="2"/>
      <c r="C17" s="8" t="s">
        <v>366</v>
      </c>
      <c r="D17" s="8">
        <v>25</v>
      </c>
      <c r="E17" s="8" t="s">
        <v>360</v>
      </c>
      <c r="F17" s="73" t="s">
        <v>361</v>
      </c>
      <c r="G17" s="15">
        <v>1</v>
      </c>
      <c r="H17" s="11">
        <v>1</v>
      </c>
      <c r="I17" s="15" t="s">
        <v>362</v>
      </c>
      <c r="J17" s="8"/>
      <c r="K17" s="8"/>
      <c r="L17" s="228"/>
      <c r="M17" s="229"/>
      <c r="N17" s="229"/>
      <c r="O17" s="3"/>
      <c r="P17" s="11"/>
      <c r="R17" s="1"/>
      <c r="S17" s="1"/>
      <c r="T17" s="1"/>
      <c r="BC17" t="s">
        <v>221</v>
      </c>
    </row>
    <row r="18" spans="1:55">
      <c r="A18" s="3">
        <v>3</v>
      </c>
      <c r="B18" s="2"/>
      <c r="C18" s="8" t="s">
        <v>367</v>
      </c>
      <c r="D18" s="8">
        <v>35</v>
      </c>
      <c r="E18" s="8" t="s">
        <v>359</v>
      </c>
      <c r="F18" s="73" t="s">
        <v>15</v>
      </c>
      <c r="G18" s="15">
        <v>10</v>
      </c>
      <c r="H18" s="11">
        <v>1</v>
      </c>
      <c r="I18" s="15"/>
      <c r="J18" s="8"/>
      <c r="K18" s="8"/>
      <c r="L18" s="228" t="s">
        <v>363</v>
      </c>
      <c r="M18" s="229"/>
      <c r="N18" s="229"/>
      <c r="O18" s="3" t="s">
        <v>364</v>
      </c>
      <c r="P18" s="11"/>
      <c r="R18" s="1"/>
      <c r="S18" s="1"/>
      <c r="T18" s="1"/>
      <c r="BC18" t="s">
        <v>224</v>
      </c>
    </row>
    <row r="19" spans="1:55">
      <c r="A19" s="3">
        <v>4</v>
      </c>
      <c r="B19" s="2"/>
      <c r="C19" s="8" t="s">
        <v>482</v>
      </c>
      <c r="D19" s="8">
        <v>62</v>
      </c>
      <c r="E19" s="8" t="s">
        <v>483</v>
      </c>
      <c r="F19" s="73" t="s">
        <v>226</v>
      </c>
      <c r="G19" s="15">
        <v>35</v>
      </c>
      <c r="H19" s="11">
        <v>2</v>
      </c>
      <c r="I19" s="15"/>
      <c r="J19" s="196" t="s">
        <v>484</v>
      </c>
      <c r="K19" s="8"/>
      <c r="L19" s="228"/>
      <c r="M19" s="229"/>
      <c r="N19" s="229"/>
      <c r="O19" s="3"/>
      <c r="P19" s="11"/>
      <c r="R19" s="1"/>
      <c r="S19" s="1"/>
      <c r="T19" s="1"/>
      <c r="BC19" t="s">
        <v>227</v>
      </c>
    </row>
    <row r="20" spans="1:55">
      <c r="A20" s="3">
        <v>5</v>
      </c>
      <c r="B20" s="2"/>
      <c r="C20" s="8" t="s">
        <v>485</v>
      </c>
      <c r="D20" s="8">
        <v>25</v>
      </c>
      <c r="E20" s="8" t="s">
        <v>461</v>
      </c>
      <c r="F20" s="73" t="s">
        <v>218</v>
      </c>
      <c r="G20" s="15"/>
      <c r="H20" s="11">
        <v>1</v>
      </c>
      <c r="I20" s="15"/>
      <c r="J20" s="8"/>
      <c r="K20" s="196" t="s">
        <v>480</v>
      </c>
      <c r="L20" s="228" t="s">
        <v>486</v>
      </c>
      <c r="M20" s="229"/>
      <c r="N20" s="229"/>
      <c r="O20" s="3"/>
      <c r="P20" s="11"/>
      <c r="R20" s="1"/>
      <c r="S20" s="1"/>
      <c r="T20" s="1"/>
      <c r="BC20" t="s">
        <v>230</v>
      </c>
    </row>
    <row r="21" spans="1:55">
      <c r="A21" s="3">
        <v>6</v>
      </c>
      <c r="B21" s="2"/>
      <c r="C21" s="8"/>
      <c r="D21" s="8"/>
      <c r="E21" s="8"/>
      <c r="F21" s="73"/>
      <c r="G21" s="15"/>
      <c r="H21" s="11"/>
      <c r="I21" s="15"/>
      <c r="J21" s="8"/>
      <c r="K21" s="8"/>
      <c r="L21" s="228"/>
      <c r="M21" s="229"/>
      <c r="N21" s="229"/>
      <c r="O21" s="3"/>
      <c r="P21" s="11"/>
      <c r="R21" s="1"/>
      <c r="S21" s="1"/>
      <c r="T21" s="1"/>
      <c r="BC21" t="s">
        <v>233</v>
      </c>
    </row>
    <row r="22" spans="1:55">
      <c r="A22" s="3">
        <v>7</v>
      </c>
      <c r="B22" s="2"/>
      <c r="C22" s="8"/>
      <c r="D22" s="8"/>
      <c r="E22" s="8"/>
      <c r="F22" s="73"/>
      <c r="G22" s="15"/>
      <c r="H22" s="11"/>
      <c r="I22" s="15"/>
      <c r="J22" s="8"/>
      <c r="K22" s="8"/>
      <c r="L22" s="228"/>
      <c r="M22" s="229"/>
      <c r="N22" s="229"/>
      <c r="O22" s="3"/>
      <c r="P22" s="11"/>
      <c r="R22" s="1"/>
      <c r="S22" s="1"/>
      <c r="T22" s="1"/>
      <c r="BC22" t="s">
        <v>236</v>
      </c>
    </row>
    <row r="23" spans="1:55">
      <c r="A23" s="3">
        <v>8</v>
      </c>
      <c r="B23" s="2"/>
      <c r="C23" s="8"/>
      <c r="D23" s="8"/>
      <c r="E23" s="8"/>
      <c r="F23" s="73"/>
      <c r="G23" s="15"/>
      <c r="H23" s="11"/>
      <c r="I23" s="15"/>
      <c r="J23" s="8"/>
      <c r="K23" s="8"/>
      <c r="L23" s="228"/>
      <c r="M23" s="229"/>
      <c r="N23" s="229"/>
      <c r="O23" s="3"/>
      <c r="P23" s="11"/>
      <c r="R23" s="1"/>
      <c r="S23" s="1"/>
      <c r="T23" s="1"/>
      <c r="BC23" t="s">
        <v>239</v>
      </c>
    </row>
    <row r="24" spans="1:55">
      <c r="A24" s="3">
        <v>9</v>
      </c>
      <c r="B24" s="2"/>
      <c r="C24" s="8"/>
      <c r="D24" s="8"/>
      <c r="E24" s="8"/>
      <c r="F24" s="73"/>
      <c r="G24" s="15"/>
      <c r="H24" s="11"/>
      <c r="I24" s="15"/>
      <c r="J24" s="8"/>
      <c r="K24" s="8"/>
      <c r="L24" s="228"/>
      <c r="M24" s="229"/>
      <c r="N24" s="229"/>
      <c r="O24" s="3"/>
      <c r="P24" s="11"/>
      <c r="R24" s="1"/>
      <c r="S24" s="1"/>
      <c r="T24" s="1"/>
      <c r="BC24" t="s">
        <v>210</v>
      </c>
    </row>
    <row r="25" spans="1:55">
      <c r="A25" s="3">
        <v>10</v>
      </c>
      <c r="B25" s="2"/>
      <c r="C25" s="8"/>
      <c r="D25" s="8"/>
      <c r="E25" s="8"/>
      <c r="F25" s="73"/>
      <c r="G25" s="15"/>
      <c r="H25" s="11"/>
      <c r="I25" s="15"/>
      <c r="J25" s="8"/>
      <c r="K25" s="8"/>
      <c r="L25" s="228"/>
      <c r="M25" s="229"/>
      <c r="N25" s="229"/>
      <c r="O25" s="3"/>
      <c r="P25" s="11"/>
      <c r="R25" s="1"/>
      <c r="S25" s="1"/>
      <c r="T25" s="1"/>
      <c r="BC25" t="s">
        <v>213</v>
      </c>
    </row>
    <row r="26" spans="1:55">
      <c r="A26" s="3">
        <v>11</v>
      </c>
      <c r="B26" s="2"/>
      <c r="C26" s="8"/>
      <c r="D26" s="8"/>
      <c r="E26" s="8"/>
      <c r="F26" s="73"/>
      <c r="G26" s="15"/>
      <c r="H26" s="11"/>
      <c r="I26" s="15"/>
      <c r="J26" s="8"/>
      <c r="K26" s="8"/>
      <c r="L26" s="228"/>
      <c r="M26" s="229"/>
      <c r="N26" s="229"/>
      <c r="O26" s="3"/>
      <c r="P26" s="11"/>
      <c r="R26" s="1"/>
      <c r="S26" s="1"/>
      <c r="T26" s="1"/>
      <c r="BC26" t="s">
        <v>216</v>
      </c>
    </row>
    <row r="27" spans="1:55">
      <c r="A27" s="3">
        <v>12</v>
      </c>
      <c r="B27" s="2"/>
      <c r="C27" s="8"/>
      <c r="D27" s="8"/>
      <c r="E27" s="8"/>
      <c r="F27" s="73"/>
      <c r="G27" s="15"/>
      <c r="H27" s="11"/>
      <c r="I27" s="15"/>
      <c r="J27" s="8"/>
      <c r="K27" s="8"/>
      <c r="L27" s="228"/>
      <c r="M27" s="229"/>
      <c r="N27" s="229"/>
      <c r="O27" s="3"/>
      <c r="P27" s="11"/>
      <c r="R27" s="1"/>
      <c r="S27" s="1"/>
      <c r="T27" s="1"/>
      <c r="BC27" t="s">
        <v>219</v>
      </c>
    </row>
    <row r="28" spans="1:55">
      <c r="A28" s="3">
        <v>13</v>
      </c>
      <c r="B28" s="2"/>
      <c r="C28" s="8"/>
      <c r="D28" s="8"/>
      <c r="E28" s="8"/>
      <c r="F28" s="73"/>
      <c r="G28" s="15"/>
      <c r="H28" s="11"/>
      <c r="I28" s="15"/>
      <c r="J28" s="8"/>
      <c r="K28" s="8"/>
      <c r="L28" s="228"/>
      <c r="M28" s="229"/>
      <c r="N28" s="229"/>
      <c r="O28" s="3"/>
      <c r="P28" s="11"/>
      <c r="BC28" t="s">
        <v>222</v>
      </c>
    </row>
    <row r="29" spans="1:55">
      <c r="A29" s="3">
        <v>14</v>
      </c>
      <c r="B29" s="2"/>
      <c r="C29" s="8"/>
      <c r="D29" s="8"/>
      <c r="E29" s="8"/>
      <c r="F29" s="73"/>
      <c r="G29" s="15"/>
      <c r="H29" s="11"/>
      <c r="I29" s="15"/>
      <c r="J29" s="8"/>
      <c r="K29" s="8"/>
      <c r="L29" s="228"/>
      <c r="M29" s="229"/>
      <c r="N29" s="229"/>
      <c r="O29" s="3"/>
      <c r="P29" s="11"/>
      <c r="X29" s="1"/>
      <c r="BC29" t="s">
        <v>225</v>
      </c>
    </row>
    <row r="30" spans="1:55">
      <c r="A30" s="3">
        <v>15</v>
      </c>
      <c r="B30" s="2"/>
      <c r="C30" s="8"/>
      <c r="D30" s="8"/>
      <c r="E30" s="8"/>
      <c r="F30" s="73"/>
      <c r="G30" s="15"/>
      <c r="H30" s="11"/>
      <c r="I30" s="15"/>
      <c r="J30" s="8"/>
      <c r="K30" s="8"/>
      <c r="L30" s="228"/>
      <c r="M30" s="229"/>
      <c r="N30" s="229"/>
      <c r="O30" s="3"/>
      <c r="P30" s="11"/>
      <c r="R30" s="1"/>
      <c r="S30" s="1"/>
      <c r="T30" s="1"/>
      <c r="BC30" t="s">
        <v>228</v>
      </c>
    </row>
    <row r="31" spans="1:55">
      <c r="A31" s="3">
        <v>16</v>
      </c>
      <c r="B31" s="2"/>
      <c r="C31" s="8"/>
      <c r="D31" s="8"/>
      <c r="E31" s="8"/>
      <c r="F31" s="73"/>
      <c r="G31" s="15"/>
      <c r="H31" s="11"/>
      <c r="I31" s="15"/>
      <c r="J31" s="8"/>
      <c r="K31" s="8"/>
      <c r="L31" s="228"/>
      <c r="M31" s="229"/>
      <c r="N31" s="229"/>
      <c r="O31" s="3"/>
      <c r="P31" s="11"/>
      <c r="R31" s="1"/>
      <c r="S31" s="1"/>
      <c r="T31" s="1"/>
      <c r="BC31" t="s">
        <v>231</v>
      </c>
    </row>
    <row r="32" spans="1:55">
      <c r="A32" s="3">
        <v>17</v>
      </c>
      <c r="B32" s="2"/>
      <c r="C32" s="8"/>
      <c r="D32" s="8"/>
      <c r="E32" s="8"/>
      <c r="F32" s="73"/>
      <c r="G32" s="15"/>
      <c r="H32" s="11"/>
      <c r="I32" s="15"/>
      <c r="J32" s="8"/>
      <c r="K32" s="8"/>
      <c r="L32" s="228"/>
      <c r="M32" s="229"/>
      <c r="N32" s="229"/>
      <c r="O32" s="3"/>
      <c r="P32" s="11"/>
      <c r="R32" s="1"/>
      <c r="S32" s="1"/>
      <c r="T32" s="1"/>
      <c r="BC32" t="s">
        <v>234</v>
      </c>
    </row>
    <row r="33" spans="1:55">
      <c r="A33" s="3">
        <v>18</v>
      </c>
      <c r="B33" s="2"/>
      <c r="C33" s="8"/>
      <c r="D33" s="8"/>
      <c r="E33" s="8"/>
      <c r="F33" s="73"/>
      <c r="G33" s="15"/>
      <c r="H33" s="11"/>
      <c r="I33" s="15"/>
      <c r="J33" s="8"/>
      <c r="K33" s="8"/>
      <c r="L33" s="228"/>
      <c r="M33" s="229"/>
      <c r="N33" s="229"/>
      <c r="O33" s="3"/>
      <c r="P33" s="11"/>
      <c r="R33" s="1"/>
      <c r="S33" s="1"/>
      <c r="T33" s="1"/>
      <c r="BC33" t="s">
        <v>237</v>
      </c>
    </row>
    <row r="34" spans="1:55">
      <c r="A34" s="3">
        <v>19</v>
      </c>
      <c r="B34" s="2"/>
      <c r="C34" s="8"/>
      <c r="D34" s="8"/>
      <c r="E34" s="8"/>
      <c r="F34" s="73"/>
      <c r="G34" s="15"/>
      <c r="H34" s="11"/>
      <c r="I34" s="15"/>
      <c r="J34" s="8"/>
      <c r="K34" s="8"/>
      <c r="L34" s="228"/>
      <c r="M34" s="229"/>
      <c r="N34" s="229"/>
      <c r="O34" s="3"/>
      <c r="P34" s="11"/>
      <c r="R34" s="1"/>
      <c r="S34" s="1"/>
      <c r="T34" s="1"/>
      <c r="BC34" t="s">
        <v>240</v>
      </c>
    </row>
    <row r="35" spans="1:55" ht="14.25" thickBot="1">
      <c r="A35" s="5">
        <v>20</v>
      </c>
      <c r="B35" s="4"/>
      <c r="C35" s="9"/>
      <c r="D35" s="9"/>
      <c r="E35" s="9"/>
      <c r="F35" s="74"/>
      <c r="G35" s="29"/>
      <c r="H35" s="10"/>
      <c r="I35" s="29"/>
      <c r="J35" s="9"/>
      <c r="K35" s="9"/>
      <c r="L35" s="242"/>
      <c r="M35" s="243"/>
      <c r="N35" s="243"/>
      <c r="O35" s="5"/>
      <c r="P35" s="10"/>
      <c r="R35" s="1"/>
      <c r="S35" s="1"/>
      <c r="T35" s="1"/>
    </row>
    <row r="36" spans="1:55">
      <c r="A36" s="17" t="s">
        <v>514</v>
      </c>
    </row>
    <row r="37" spans="1:55">
      <c r="A37" s="17" t="s">
        <v>335</v>
      </c>
    </row>
    <row r="38" spans="1:55" ht="13.5" customHeight="1">
      <c r="A38" s="17" t="s">
        <v>348</v>
      </c>
      <c r="BA38" t="s">
        <v>290</v>
      </c>
    </row>
    <row r="39" spans="1:55">
      <c r="A39" s="17" t="s">
        <v>510</v>
      </c>
    </row>
    <row r="40" spans="1:55">
      <c r="A40" s="17" t="s">
        <v>511</v>
      </c>
    </row>
    <row r="41" spans="1:55" ht="7.5" customHeight="1"/>
    <row r="42" spans="1:55" ht="14.25" thickBot="1">
      <c r="A42" t="s">
        <v>17</v>
      </c>
    </row>
    <row r="43" spans="1:55">
      <c r="A43" s="212"/>
      <c r="B43" s="213"/>
      <c r="C43" s="224"/>
      <c r="D43" s="246" t="s">
        <v>19</v>
      </c>
      <c r="E43" s="211"/>
      <c r="F43" s="211"/>
      <c r="G43" s="247"/>
      <c r="H43" s="222" t="s">
        <v>22</v>
      </c>
      <c r="I43" s="213"/>
      <c r="J43" s="213"/>
      <c r="K43" s="213"/>
      <c r="L43" s="213"/>
      <c r="M43" s="213"/>
      <c r="N43" s="213"/>
      <c r="O43" s="213"/>
      <c r="P43" s="223"/>
      <c r="Q43" s="223"/>
      <c r="R43" s="224"/>
    </row>
    <row r="44" spans="1:55" ht="14.25" thickBot="1">
      <c r="A44" s="214"/>
      <c r="B44" s="215"/>
      <c r="C44" s="221"/>
      <c r="D44" s="21" t="s">
        <v>20</v>
      </c>
      <c r="E44" s="215" t="s">
        <v>21</v>
      </c>
      <c r="F44" s="215"/>
      <c r="G44" s="221"/>
      <c r="H44" s="21" t="s">
        <v>20</v>
      </c>
      <c r="I44" s="215" t="s">
        <v>29</v>
      </c>
      <c r="J44" s="215"/>
      <c r="K44" s="215"/>
      <c r="L44" s="215"/>
      <c r="M44" s="215"/>
      <c r="N44" s="215"/>
      <c r="O44" s="215"/>
      <c r="P44" s="225"/>
      <c r="Q44" s="225"/>
      <c r="R44" s="221"/>
    </row>
    <row r="45" spans="1:55" ht="15.75" customHeight="1">
      <c r="A45" s="267" t="s">
        <v>49</v>
      </c>
      <c r="B45" s="239"/>
      <c r="C45" s="241"/>
      <c r="D45" s="163"/>
      <c r="E45" s="389"/>
      <c r="F45" s="389"/>
      <c r="G45" s="390"/>
      <c r="H45" s="14">
        <v>1</v>
      </c>
      <c r="I45" s="239" t="s">
        <v>368</v>
      </c>
      <c r="J45" s="239"/>
      <c r="K45" s="239"/>
      <c r="L45" s="239"/>
      <c r="M45" s="239"/>
      <c r="N45" s="239"/>
      <c r="O45" s="239"/>
      <c r="P45" s="240"/>
      <c r="Q45" s="240"/>
      <c r="R45" s="241"/>
    </row>
    <row r="46" spans="1:55" ht="15.75" customHeight="1" thickBot="1">
      <c r="A46" s="214" t="s">
        <v>18</v>
      </c>
      <c r="B46" s="215"/>
      <c r="C46" s="221"/>
      <c r="D46" s="29">
        <v>1</v>
      </c>
      <c r="E46" s="215" t="s">
        <v>369</v>
      </c>
      <c r="F46" s="215"/>
      <c r="G46" s="221"/>
      <c r="H46" s="29">
        <v>2</v>
      </c>
      <c r="I46" s="215" t="s">
        <v>370</v>
      </c>
      <c r="J46" s="215"/>
      <c r="K46" s="215"/>
      <c r="L46" s="215"/>
      <c r="M46" s="215"/>
      <c r="N46" s="215"/>
      <c r="O46" s="215"/>
      <c r="P46" s="225"/>
      <c r="Q46" s="225"/>
      <c r="R46" s="221"/>
    </row>
    <row r="47" spans="1:55" ht="13.5" customHeight="1">
      <c r="A47" s="1"/>
      <c r="B47" s="1"/>
      <c r="C47" s="1"/>
      <c r="E47" s="38" t="s">
        <v>505</v>
      </c>
      <c r="F47" s="1"/>
      <c r="G47" s="1"/>
      <c r="H47" s="1"/>
      <c r="I47" s="1"/>
      <c r="J47" s="1"/>
      <c r="K47" s="1"/>
      <c r="L47" s="1"/>
      <c r="M47" s="1"/>
      <c r="N47" s="1"/>
      <c r="O47" s="1"/>
      <c r="P47" s="1"/>
      <c r="Q47" s="1"/>
      <c r="R47" s="1"/>
    </row>
    <row r="48" spans="1:55" ht="5.25" customHeight="1"/>
    <row r="49" spans="1:20" ht="14.25" thickBot="1">
      <c r="A49" t="s">
        <v>200</v>
      </c>
    </row>
    <row r="50" spans="1:20" ht="16.5" customHeight="1" thickBot="1">
      <c r="A50" s="263" t="s">
        <v>58</v>
      </c>
      <c r="B50" s="264"/>
      <c r="C50" s="236" t="s">
        <v>23</v>
      </c>
      <c r="D50" s="237"/>
      <c r="E50" s="237"/>
      <c r="F50" s="237"/>
      <c r="G50" s="237"/>
      <c r="H50" s="237"/>
      <c r="I50" s="237"/>
      <c r="J50" s="237"/>
      <c r="K50" s="237"/>
      <c r="L50" s="237"/>
      <c r="M50" s="237"/>
      <c r="N50" s="237"/>
      <c r="O50" s="237"/>
      <c r="P50" s="237"/>
      <c r="Q50" s="237"/>
      <c r="R50" s="238"/>
    </row>
    <row r="51" spans="1:20">
      <c r="A51" s="265" t="s">
        <v>362</v>
      </c>
      <c r="B51" s="266"/>
      <c r="C51" s="22" t="s">
        <v>324</v>
      </c>
      <c r="D51" s="23"/>
      <c r="E51" s="23"/>
      <c r="F51" s="23"/>
      <c r="G51" s="23"/>
      <c r="H51" s="23"/>
      <c r="I51" s="23"/>
      <c r="J51" s="23"/>
      <c r="K51" s="23"/>
      <c r="L51" s="23"/>
      <c r="M51" s="23"/>
      <c r="N51" s="23"/>
      <c r="O51" s="23"/>
      <c r="P51" s="23"/>
      <c r="Q51" s="23"/>
      <c r="R51" s="24"/>
      <c r="S51" s="17"/>
      <c r="T51" s="17"/>
    </row>
    <row r="52" spans="1:20">
      <c r="A52" s="226" t="s">
        <v>362</v>
      </c>
      <c r="B52" s="227"/>
      <c r="C52" s="32" t="s">
        <v>325</v>
      </c>
      <c r="D52" s="25"/>
      <c r="E52" s="25"/>
      <c r="F52" s="25"/>
      <c r="G52" s="25"/>
      <c r="H52" s="25"/>
      <c r="I52" s="25"/>
      <c r="J52" s="25"/>
      <c r="K52" s="25"/>
      <c r="L52" s="25"/>
      <c r="M52" s="25"/>
      <c r="N52" s="25"/>
      <c r="O52" s="25"/>
      <c r="P52" s="25"/>
      <c r="Q52" s="25"/>
      <c r="R52" s="26"/>
      <c r="S52" s="17"/>
      <c r="T52" s="17"/>
    </row>
    <row r="53" spans="1:20">
      <c r="A53" s="226" t="s">
        <v>362</v>
      </c>
      <c r="B53" s="227"/>
      <c r="C53" s="32" t="s">
        <v>326</v>
      </c>
      <c r="D53" s="25"/>
      <c r="E53" s="25"/>
      <c r="F53" s="25"/>
      <c r="G53" s="25"/>
      <c r="H53" s="25"/>
      <c r="I53" s="25"/>
      <c r="J53" s="25"/>
      <c r="K53" s="25"/>
      <c r="L53" s="25"/>
      <c r="M53" s="25"/>
      <c r="N53" s="25"/>
      <c r="O53" s="25"/>
      <c r="P53" s="25"/>
      <c r="Q53" s="25"/>
      <c r="R53" s="26"/>
      <c r="S53" s="17"/>
      <c r="T53" s="17"/>
    </row>
    <row r="54" spans="1:20">
      <c r="A54" s="226"/>
      <c r="B54" s="227"/>
      <c r="C54" s="32" t="s">
        <v>332</v>
      </c>
      <c r="D54" s="25"/>
      <c r="E54" s="25"/>
      <c r="F54" s="25"/>
      <c r="G54" s="25"/>
      <c r="H54" s="25"/>
      <c r="I54" s="25"/>
      <c r="J54" s="25"/>
      <c r="K54" s="25"/>
      <c r="L54" s="25"/>
      <c r="M54" s="25"/>
      <c r="N54" s="25"/>
      <c r="O54" s="25"/>
      <c r="P54" s="25"/>
      <c r="Q54" s="25"/>
      <c r="R54" s="26"/>
      <c r="S54" s="17"/>
      <c r="T54" s="17"/>
    </row>
    <row r="55" spans="1:20">
      <c r="A55" s="226"/>
      <c r="B55" s="227"/>
      <c r="C55" s="32" t="s">
        <v>327</v>
      </c>
      <c r="D55" s="25"/>
      <c r="E55" s="25"/>
      <c r="F55" s="25"/>
      <c r="G55" s="25"/>
      <c r="H55" s="25"/>
      <c r="I55" s="25"/>
      <c r="J55" s="25"/>
      <c r="K55" s="25"/>
      <c r="L55" s="25"/>
      <c r="M55" s="25"/>
      <c r="N55" s="37"/>
      <c r="O55" s="25"/>
      <c r="P55" s="25"/>
      <c r="Q55" s="25"/>
      <c r="R55" s="26"/>
      <c r="S55" s="17"/>
      <c r="T55" s="17"/>
    </row>
    <row r="56" spans="1:20">
      <c r="A56" s="226"/>
      <c r="B56" s="227"/>
      <c r="C56" s="32" t="s">
        <v>333</v>
      </c>
      <c r="D56" s="25"/>
      <c r="E56" s="25"/>
      <c r="F56" s="25"/>
      <c r="G56" s="25"/>
      <c r="H56" s="25"/>
      <c r="I56" s="25"/>
      <c r="J56" s="25"/>
      <c r="K56" s="25"/>
      <c r="L56" s="25"/>
      <c r="M56" s="25"/>
      <c r="N56" s="25"/>
      <c r="O56" s="25"/>
      <c r="P56" s="25"/>
      <c r="Q56" s="25"/>
      <c r="R56" s="26"/>
      <c r="S56" s="17"/>
      <c r="T56" s="17"/>
    </row>
    <row r="57" spans="1:20">
      <c r="A57" s="226"/>
      <c r="B57" s="227"/>
      <c r="C57" s="32" t="s">
        <v>328</v>
      </c>
      <c r="D57" s="25"/>
      <c r="E57" s="25"/>
      <c r="F57" s="25"/>
      <c r="G57" s="25"/>
      <c r="H57" s="25"/>
      <c r="I57" s="25"/>
      <c r="J57" s="25"/>
      <c r="K57" s="25"/>
      <c r="L57" s="25"/>
      <c r="M57" s="25"/>
      <c r="N57" s="25"/>
      <c r="O57" s="25"/>
      <c r="P57" s="25"/>
      <c r="Q57" s="25"/>
      <c r="R57" s="26"/>
      <c r="S57" s="17"/>
      <c r="T57" s="17"/>
    </row>
    <row r="58" spans="1:20">
      <c r="A58" s="226"/>
      <c r="B58" s="227"/>
      <c r="C58" s="32" t="s">
        <v>329</v>
      </c>
      <c r="D58" s="25"/>
      <c r="E58" s="25"/>
      <c r="F58" s="25"/>
      <c r="G58" s="25"/>
      <c r="H58" s="25"/>
      <c r="I58" s="25"/>
      <c r="J58" s="25"/>
      <c r="K58" s="25"/>
      <c r="L58" s="25"/>
      <c r="M58" s="25"/>
      <c r="N58" s="25"/>
      <c r="O58" s="25"/>
      <c r="P58" s="25"/>
      <c r="Q58" s="25"/>
      <c r="R58" s="26"/>
      <c r="S58" s="17"/>
      <c r="T58" s="17"/>
    </row>
    <row r="59" spans="1:20">
      <c r="A59" s="226"/>
      <c r="B59" s="227"/>
      <c r="C59" s="32" t="s">
        <v>508</v>
      </c>
      <c r="D59" s="25"/>
      <c r="E59" s="25"/>
      <c r="F59" s="25"/>
      <c r="G59" s="25"/>
      <c r="H59" s="25"/>
      <c r="I59" s="25"/>
      <c r="J59" s="25"/>
      <c r="K59" s="25"/>
      <c r="L59" s="25"/>
      <c r="M59" s="25"/>
      <c r="N59" s="25"/>
      <c r="O59" s="25"/>
      <c r="P59" s="25"/>
      <c r="Q59" s="25"/>
      <c r="R59" s="26"/>
      <c r="S59" s="17"/>
      <c r="T59" s="17"/>
    </row>
    <row r="60" spans="1:20">
      <c r="A60" s="226"/>
      <c r="B60" s="227"/>
      <c r="C60" s="36" t="s">
        <v>519</v>
      </c>
      <c r="D60" s="25"/>
      <c r="E60" s="25"/>
      <c r="F60" s="25"/>
      <c r="G60" s="25"/>
      <c r="H60" s="25"/>
      <c r="I60" s="25"/>
      <c r="J60" s="25"/>
      <c r="K60" s="25"/>
      <c r="L60" s="25"/>
      <c r="M60" s="25"/>
      <c r="N60" s="25"/>
      <c r="O60" s="25"/>
      <c r="P60" s="25"/>
      <c r="Q60" s="25"/>
      <c r="R60" s="26"/>
      <c r="S60" s="17"/>
      <c r="T60" s="17"/>
    </row>
    <row r="61" spans="1:20" ht="14.25" thickBot="1">
      <c r="A61" s="217"/>
      <c r="B61" s="218"/>
      <c r="C61" s="30" t="s">
        <v>334</v>
      </c>
      <c r="D61" s="30"/>
      <c r="E61" s="30"/>
      <c r="F61" s="30"/>
      <c r="G61" s="30"/>
      <c r="H61" s="30"/>
      <c r="I61" s="30"/>
      <c r="J61" s="30"/>
      <c r="K61" s="30"/>
      <c r="L61" s="30"/>
      <c r="M61" s="30"/>
      <c r="N61" s="30"/>
      <c r="O61" s="30"/>
      <c r="P61" s="30"/>
      <c r="Q61" s="30"/>
      <c r="R61" s="31"/>
      <c r="S61" s="17"/>
      <c r="T61" s="17"/>
    </row>
    <row r="62" spans="1:20">
      <c r="A62" s="17" t="s">
        <v>330</v>
      </c>
    </row>
    <row r="63" spans="1:20">
      <c r="A63" s="17" t="s">
        <v>520</v>
      </c>
    </row>
    <row r="64" spans="1:20">
      <c r="A64" s="17"/>
    </row>
    <row r="65" spans="1:1">
      <c r="A65" s="17"/>
    </row>
    <row r="66" spans="1:1">
      <c r="A66" s="17"/>
    </row>
  </sheetData>
  <mergeCells count="65">
    <mergeCell ref="L27:N27"/>
    <mergeCell ref="L28:N28"/>
    <mergeCell ref="L29:N29"/>
    <mergeCell ref="L22:N22"/>
    <mergeCell ref="L23:N23"/>
    <mergeCell ref="L24:N24"/>
    <mergeCell ref="L25:N25"/>
    <mergeCell ref="L26:N26"/>
    <mergeCell ref="L21:N21"/>
    <mergeCell ref="L20:N20"/>
    <mergeCell ref="L15:N15"/>
    <mergeCell ref="L16:N16"/>
    <mergeCell ref="L17:N17"/>
    <mergeCell ref="L19:N19"/>
    <mergeCell ref="L18:N18"/>
    <mergeCell ref="N1:R1"/>
    <mergeCell ref="A3:R3"/>
    <mergeCell ref="J5:K5"/>
    <mergeCell ref="L5:R5"/>
    <mergeCell ref="J6:K6"/>
    <mergeCell ref="L6:R6"/>
    <mergeCell ref="P7:R7"/>
    <mergeCell ref="A9:R9"/>
    <mergeCell ref="A61:B61"/>
    <mergeCell ref="A58:B58"/>
    <mergeCell ref="A59:B59"/>
    <mergeCell ref="E45:G45"/>
    <mergeCell ref="A52:B52"/>
    <mergeCell ref="A53:B53"/>
    <mergeCell ref="L34:N34"/>
    <mergeCell ref="L33:N33"/>
    <mergeCell ref="A60:B60"/>
    <mergeCell ref="A46:C46"/>
    <mergeCell ref="E46:G46"/>
    <mergeCell ref="A57:B57"/>
    <mergeCell ref="A51:B51"/>
    <mergeCell ref="A54:B54"/>
    <mergeCell ref="A55:B55"/>
    <mergeCell ref="A56:B56"/>
    <mergeCell ref="I45:R45"/>
    <mergeCell ref="I46:R46"/>
    <mergeCell ref="L35:N35"/>
    <mergeCell ref="A11:R11"/>
    <mergeCell ref="A12:R12"/>
    <mergeCell ref="A14:B15"/>
    <mergeCell ref="C14:C15"/>
    <mergeCell ref="D14:D15"/>
    <mergeCell ref="E14:E15"/>
    <mergeCell ref="G14:H14"/>
    <mergeCell ref="I14:I15"/>
    <mergeCell ref="J14:J15"/>
    <mergeCell ref="K14:K15"/>
    <mergeCell ref="L14:N14"/>
    <mergeCell ref="O14:P14"/>
    <mergeCell ref="L30:N30"/>
    <mergeCell ref="L31:N31"/>
    <mergeCell ref="A45:C45"/>
    <mergeCell ref="A50:B50"/>
    <mergeCell ref="C50:R50"/>
    <mergeCell ref="A43:C44"/>
    <mergeCell ref="D43:G43"/>
    <mergeCell ref="H43:R43"/>
    <mergeCell ref="E44:G44"/>
    <mergeCell ref="I44:R44"/>
    <mergeCell ref="L32:N32"/>
  </mergeCells>
  <phoneticPr fontId="4"/>
  <conditionalFormatting sqref="N1:R1 L5:R6 A51:B61">
    <cfRule type="containsBlanks" dxfId="5" priority="1">
      <formula>LEN(TRIM(A1))=0</formula>
    </cfRule>
  </conditionalFormatting>
  <dataValidations count="9">
    <dataValidation type="list" allowBlank="1" showInputMessage="1" showErrorMessage="1" sqref="B17:B35" xr:uid="{00000000-0002-0000-0200-000000000000}">
      <formula1>"○"</formula1>
    </dataValidation>
    <dataValidation type="list" errorStyle="information" allowBlank="1" showInputMessage="1" showErrorMessage="1" sqref="F16:F35" xr:uid="{00000000-0002-0000-0200-000001000000}">
      <formula1>$BC$1:$BC$34</formula1>
    </dataValidation>
    <dataValidation type="list" allowBlank="1" showInputMessage="1" showErrorMessage="1" sqref="P16:P35" xr:uid="{00000000-0002-0000-0200-000002000000}">
      <formula1>$BB$1:$BB$8</formula1>
    </dataValidation>
    <dataValidation type="list" allowBlank="1" showInputMessage="1" showErrorMessage="1" sqref="O16:O35" xr:uid="{00000000-0002-0000-0200-000003000000}">
      <formula1>$BB$1:$BB$10</formula1>
    </dataValidation>
    <dataValidation type="list" errorStyle="warning" allowBlank="1" showInputMessage="1" showErrorMessage="1" sqref="E16:E35" xr:uid="{00000000-0002-0000-0200-000004000000}">
      <formula1>"男,女"</formula1>
    </dataValidation>
    <dataValidation type="list" errorStyle="warning" allowBlank="1" showInputMessage="1" showErrorMessage="1" sqref="I16:K18 I21:K35 I19:I20" xr:uid="{00000000-0002-0000-0200-000005000000}">
      <formula1>$BA$1</formula1>
    </dataValidation>
    <dataValidation type="list" allowBlank="1" showInputMessage="1" showErrorMessage="1" sqref="A51:B61" xr:uid="{00000000-0002-0000-0200-000006000000}">
      <formula1>$BA$1:$BA$2</formula1>
    </dataValidation>
    <dataValidation type="list" errorStyle="warning" allowBlank="1" showInputMessage="1" showErrorMessage="1" sqref="K19:K20" xr:uid="{00000000-0002-0000-0200-000007000000}">
      <formula1>$AZ$1:$AZ$3</formula1>
    </dataValidation>
    <dataValidation type="list" errorStyle="warning" allowBlank="1" showInputMessage="1" showErrorMessage="1" sqref="J19:J20" xr:uid="{00000000-0002-0000-0200-000008000000}">
      <formula1>$AY$1:$AY$3</formula1>
    </dataValidation>
  </dataValidations>
  <printOptions horizontalCentered="1"/>
  <pageMargins left="0.39370078740157483" right="0.39370078740157483" top="0.39370078740157483" bottom="0.39370078740157483" header="0.51181102362204722" footer="0.4"/>
  <pageSetup paperSize="9" scale="9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BG104"/>
  <sheetViews>
    <sheetView zoomScaleNormal="100" workbookViewId="0">
      <selection activeCell="N58" sqref="N58"/>
    </sheetView>
  </sheetViews>
  <sheetFormatPr defaultRowHeight="13.5"/>
  <cols>
    <col min="1" max="20" width="4.875" customWidth="1"/>
  </cols>
  <sheetData>
    <row r="1" spans="1:59" ht="18" customHeight="1" thickBot="1">
      <c r="A1" s="334" t="s">
        <v>30</v>
      </c>
      <c r="B1" s="334"/>
      <c r="G1" s="254"/>
      <c r="H1" s="254"/>
      <c r="I1" s="90"/>
      <c r="J1" s="90"/>
      <c r="K1" s="90"/>
      <c r="O1" s="91" t="s">
        <v>1</v>
      </c>
      <c r="Q1" s="316">
        <f>別紙１記入例!N1</f>
        <v>0</v>
      </c>
      <c r="R1" s="317"/>
      <c r="S1" s="318"/>
    </row>
    <row r="2" spans="1:59" ht="9" customHeight="1">
      <c r="A2" s="92"/>
      <c r="B2" s="92"/>
      <c r="G2" s="1"/>
      <c r="H2" s="1"/>
      <c r="I2" s="90"/>
      <c r="J2" s="90"/>
      <c r="K2" s="90"/>
      <c r="O2" s="91"/>
      <c r="Q2" s="93"/>
      <c r="R2" s="93"/>
      <c r="S2" s="93"/>
      <c r="T2" s="93"/>
      <c r="BA2" t="s">
        <v>149</v>
      </c>
      <c r="BB2" t="s">
        <v>60</v>
      </c>
      <c r="BC2" t="s">
        <v>196</v>
      </c>
      <c r="BD2" t="s">
        <v>157</v>
      </c>
      <c r="BE2" t="s">
        <v>42</v>
      </c>
      <c r="BF2" t="s">
        <v>242</v>
      </c>
      <c r="BG2" t="s">
        <v>252</v>
      </c>
    </row>
    <row r="3" spans="1:59" ht="18" customHeight="1" thickBot="1">
      <c r="A3" t="s">
        <v>323</v>
      </c>
      <c r="J3" s="334" t="s">
        <v>202</v>
      </c>
      <c r="K3" s="334"/>
      <c r="L3" s="334"/>
      <c r="M3" s="334"/>
      <c r="N3" s="334"/>
      <c r="O3" s="334"/>
      <c r="BA3" t="s">
        <v>150</v>
      </c>
      <c r="BB3" t="s">
        <v>152</v>
      </c>
      <c r="BC3" t="s">
        <v>197</v>
      </c>
      <c r="BD3" t="s">
        <v>158</v>
      </c>
      <c r="BE3" t="s">
        <v>43</v>
      </c>
      <c r="BF3" t="s">
        <v>243</v>
      </c>
      <c r="BG3" t="s">
        <v>253</v>
      </c>
    </row>
    <row r="4" spans="1:59" ht="17.25" customHeight="1" thickBot="1">
      <c r="A4" s="297" t="s">
        <v>340</v>
      </c>
      <c r="B4" s="298"/>
      <c r="C4" s="213" t="s">
        <v>342</v>
      </c>
      <c r="D4" s="213"/>
      <c r="E4" s="213"/>
      <c r="F4" s="224"/>
      <c r="G4" s="38"/>
      <c r="H4" s="38"/>
      <c r="I4" s="38"/>
      <c r="J4" t="s">
        <v>201</v>
      </c>
      <c r="AW4" t="s">
        <v>331</v>
      </c>
      <c r="BB4" t="s">
        <v>331</v>
      </c>
      <c r="BF4" t="s">
        <v>353</v>
      </c>
    </row>
    <row r="5" spans="1:59" ht="23.25" customHeight="1">
      <c r="A5" s="295"/>
      <c r="B5" s="296"/>
      <c r="C5" s="296" t="s">
        <v>509</v>
      </c>
      <c r="D5" s="391"/>
      <c r="E5" s="391"/>
      <c r="F5" s="392"/>
      <c r="G5" s="38"/>
      <c r="H5" s="38"/>
      <c r="I5" s="38"/>
      <c r="J5" s="353" t="s">
        <v>347</v>
      </c>
      <c r="K5" s="246"/>
      <c r="L5" s="211" t="s">
        <v>31</v>
      </c>
      <c r="M5" s="211"/>
      <c r="N5" s="343" t="s">
        <v>61</v>
      </c>
      <c r="O5" s="344"/>
      <c r="BB5" t="s">
        <v>344</v>
      </c>
    </row>
    <row r="6" spans="1:59" ht="23.25" customHeight="1" thickBot="1">
      <c r="A6" s="214"/>
      <c r="B6" s="215"/>
      <c r="C6" s="215" t="s">
        <v>341</v>
      </c>
      <c r="D6" s="215"/>
      <c r="E6" s="215"/>
      <c r="F6" s="221"/>
      <c r="J6" s="328"/>
      <c r="K6" s="330"/>
      <c r="L6" s="88"/>
      <c r="M6" s="94" t="s">
        <v>32</v>
      </c>
      <c r="N6" s="88"/>
      <c r="O6" s="95" t="s">
        <v>33</v>
      </c>
      <c r="BB6" t="s">
        <v>345</v>
      </c>
    </row>
    <row r="7" spans="1:59" ht="9" customHeight="1">
      <c r="BB7" t="s">
        <v>346</v>
      </c>
    </row>
    <row r="8" spans="1:59" ht="17.25" customHeight="1" thickBot="1">
      <c r="A8" t="s">
        <v>63</v>
      </c>
      <c r="BA8" t="s">
        <v>266</v>
      </c>
    </row>
    <row r="9" spans="1:59">
      <c r="A9" s="325" t="s">
        <v>52</v>
      </c>
      <c r="B9" s="326"/>
      <c r="C9" s="326"/>
      <c r="D9" s="348"/>
      <c r="E9" s="312" t="s">
        <v>51</v>
      </c>
      <c r="F9" s="313"/>
      <c r="G9" s="313"/>
      <c r="H9" s="313"/>
      <c r="I9" s="312" t="s">
        <v>50</v>
      </c>
      <c r="J9" s="313"/>
      <c r="K9" s="313"/>
      <c r="L9" s="345"/>
      <c r="M9" s="96" t="s">
        <v>37</v>
      </c>
      <c r="N9" s="356" t="s">
        <v>260</v>
      </c>
      <c r="O9" s="357"/>
      <c r="P9" s="357"/>
      <c r="Q9" s="357"/>
      <c r="R9" s="357"/>
      <c r="S9" s="358"/>
      <c r="BA9" t="s">
        <v>267</v>
      </c>
    </row>
    <row r="10" spans="1:59" ht="14.25" thickBot="1">
      <c r="A10" s="328"/>
      <c r="B10" s="329"/>
      <c r="C10" s="329"/>
      <c r="D10" s="349"/>
      <c r="E10" s="97" t="s">
        <v>34</v>
      </c>
      <c r="F10" s="98" t="s">
        <v>35</v>
      </c>
      <c r="G10" s="98" t="s">
        <v>36</v>
      </c>
      <c r="H10" s="156" t="s">
        <v>357</v>
      </c>
      <c r="I10" s="97" t="s">
        <v>34</v>
      </c>
      <c r="J10" s="98" t="s">
        <v>35</v>
      </c>
      <c r="K10" s="98" t="s">
        <v>36</v>
      </c>
      <c r="L10" s="156" t="s">
        <v>357</v>
      </c>
      <c r="M10" s="99" t="s">
        <v>12</v>
      </c>
      <c r="N10" s="97" t="s">
        <v>34</v>
      </c>
      <c r="O10" s="98" t="s">
        <v>35</v>
      </c>
      <c r="P10" s="98" t="s">
        <v>36</v>
      </c>
      <c r="Q10" s="156" t="s">
        <v>357</v>
      </c>
      <c r="R10" s="270" t="s">
        <v>147</v>
      </c>
      <c r="S10" s="271"/>
      <c r="BA10" t="s">
        <v>268</v>
      </c>
    </row>
    <row r="11" spans="1:59" ht="20.25" customHeight="1">
      <c r="A11" s="310" t="s">
        <v>358</v>
      </c>
      <c r="B11" s="311"/>
      <c r="C11" s="341" t="s">
        <v>53</v>
      </c>
      <c r="D11" s="342"/>
      <c r="E11" s="81"/>
      <c r="F11" s="12"/>
      <c r="G11" s="12"/>
      <c r="H11" s="100"/>
      <c r="I11" s="6"/>
      <c r="J11" s="12"/>
      <c r="K11" s="12"/>
      <c r="L11" s="13"/>
      <c r="M11" s="101" t="str">
        <f>IF(SUM(E11:L11)=0,"",SUM(E11:L11))</f>
        <v/>
      </c>
      <c r="N11" s="14"/>
      <c r="O11" s="12"/>
      <c r="P11" s="12"/>
      <c r="Q11" s="13"/>
      <c r="R11" s="279"/>
      <c r="S11" s="280"/>
      <c r="BA11" t="s">
        <v>269</v>
      </c>
    </row>
    <row r="12" spans="1:59" ht="20.25" customHeight="1">
      <c r="A12" s="319" t="s">
        <v>38</v>
      </c>
      <c r="B12" s="320"/>
      <c r="C12" s="302" t="s">
        <v>53</v>
      </c>
      <c r="D12" s="303"/>
      <c r="E12" s="3"/>
      <c r="F12" s="8"/>
      <c r="G12" s="8"/>
      <c r="H12" s="84"/>
      <c r="I12" s="3"/>
      <c r="J12" s="8"/>
      <c r="K12" s="8"/>
      <c r="L12" s="11"/>
      <c r="M12" s="102" t="str">
        <f t="shared" ref="M12:M20" si="0">IF(SUM(E12:L12)=0,"",SUM(E12:L12))</f>
        <v/>
      </c>
      <c r="N12" s="15"/>
      <c r="O12" s="8"/>
      <c r="P12" s="8"/>
      <c r="Q12" s="11"/>
      <c r="R12" s="272"/>
      <c r="S12" s="273"/>
      <c r="BA12" t="s">
        <v>270</v>
      </c>
    </row>
    <row r="13" spans="1:59" ht="20.25" customHeight="1">
      <c r="A13" s="321" t="s">
        <v>38</v>
      </c>
      <c r="B13" s="322"/>
      <c r="C13" s="323" t="s">
        <v>53</v>
      </c>
      <c r="D13" s="324"/>
      <c r="E13" s="103"/>
      <c r="F13" s="104"/>
      <c r="G13" s="104"/>
      <c r="H13" s="147"/>
      <c r="I13" s="103"/>
      <c r="J13" s="104"/>
      <c r="K13" s="104"/>
      <c r="L13" s="148"/>
      <c r="M13" s="149" t="str">
        <f t="shared" si="0"/>
        <v/>
      </c>
      <c r="N13" s="105"/>
      <c r="O13" s="104"/>
      <c r="P13" s="104"/>
      <c r="Q13" s="148"/>
      <c r="R13" s="332"/>
      <c r="S13" s="333"/>
      <c r="BA13" t="s">
        <v>271</v>
      </c>
    </row>
    <row r="14" spans="1:59" ht="20.25" customHeight="1">
      <c r="A14" s="319" t="s">
        <v>38</v>
      </c>
      <c r="B14" s="320"/>
      <c r="C14" s="302" t="s">
        <v>53</v>
      </c>
      <c r="D14" s="303"/>
      <c r="E14" s="3"/>
      <c r="F14" s="8"/>
      <c r="G14" s="8"/>
      <c r="H14" s="84"/>
      <c r="I14" s="3"/>
      <c r="J14" s="8"/>
      <c r="K14" s="8"/>
      <c r="L14" s="11"/>
      <c r="M14" s="153" t="str">
        <f t="shared" si="0"/>
        <v/>
      </c>
      <c r="N14" s="15"/>
      <c r="O14" s="8"/>
      <c r="P14" s="8"/>
      <c r="Q14" s="11"/>
      <c r="R14" s="272"/>
      <c r="S14" s="273"/>
      <c r="BA14" t="s">
        <v>272</v>
      </c>
    </row>
    <row r="15" spans="1:59" ht="20.25" customHeight="1">
      <c r="A15" s="319" t="s">
        <v>38</v>
      </c>
      <c r="B15" s="320"/>
      <c r="C15" s="302" t="s">
        <v>53</v>
      </c>
      <c r="D15" s="303"/>
      <c r="E15" s="3"/>
      <c r="F15" s="8"/>
      <c r="G15" s="8"/>
      <c r="H15" s="84"/>
      <c r="I15" s="3"/>
      <c r="J15" s="8"/>
      <c r="K15" s="8"/>
      <c r="L15" s="11"/>
      <c r="M15" s="153" t="str">
        <f t="shared" si="0"/>
        <v/>
      </c>
      <c r="N15" s="15"/>
      <c r="O15" s="8"/>
      <c r="P15" s="8"/>
      <c r="Q15" s="11"/>
      <c r="R15" s="272"/>
      <c r="S15" s="273"/>
      <c r="BA15" t="s">
        <v>273</v>
      </c>
    </row>
    <row r="16" spans="1:59" ht="20.25" customHeight="1">
      <c r="A16" s="319" t="s">
        <v>38</v>
      </c>
      <c r="B16" s="320"/>
      <c r="C16" s="302" t="s">
        <v>53</v>
      </c>
      <c r="D16" s="303"/>
      <c r="E16" s="3"/>
      <c r="F16" s="8"/>
      <c r="G16" s="8"/>
      <c r="H16" s="84"/>
      <c r="I16" s="3"/>
      <c r="J16" s="8"/>
      <c r="K16" s="8"/>
      <c r="L16" s="11"/>
      <c r="M16" s="153" t="str">
        <f t="shared" si="0"/>
        <v/>
      </c>
      <c r="N16" s="15"/>
      <c r="O16" s="8"/>
      <c r="P16" s="8"/>
      <c r="Q16" s="11"/>
      <c r="R16" s="272"/>
      <c r="S16" s="273"/>
      <c r="BA16" t="s">
        <v>274</v>
      </c>
    </row>
    <row r="17" spans="1:53" ht="20.25" customHeight="1">
      <c r="A17" s="319" t="s">
        <v>38</v>
      </c>
      <c r="B17" s="320"/>
      <c r="C17" s="302" t="s">
        <v>53</v>
      </c>
      <c r="D17" s="303"/>
      <c r="E17" s="3"/>
      <c r="F17" s="8"/>
      <c r="G17" s="8"/>
      <c r="H17" s="84"/>
      <c r="I17" s="3"/>
      <c r="J17" s="8"/>
      <c r="K17" s="8"/>
      <c r="L17" s="11"/>
      <c r="M17" s="153" t="str">
        <f t="shared" si="0"/>
        <v/>
      </c>
      <c r="N17" s="15"/>
      <c r="O17" s="8"/>
      <c r="P17" s="8"/>
      <c r="Q17" s="11"/>
      <c r="R17" s="272"/>
      <c r="S17" s="273"/>
      <c r="BA17" t="s">
        <v>275</v>
      </c>
    </row>
    <row r="18" spans="1:53" ht="20.25" customHeight="1">
      <c r="A18" s="319" t="s">
        <v>38</v>
      </c>
      <c r="B18" s="320"/>
      <c r="C18" s="302" t="s">
        <v>53</v>
      </c>
      <c r="D18" s="303"/>
      <c r="E18" s="3"/>
      <c r="F18" s="8"/>
      <c r="G18" s="8"/>
      <c r="H18" s="11"/>
      <c r="I18" s="3"/>
      <c r="J18" s="8"/>
      <c r="K18" s="8"/>
      <c r="L18" s="11"/>
      <c r="M18" s="102" t="str">
        <f t="shared" si="0"/>
        <v/>
      </c>
      <c r="N18" s="15"/>
      <c r="O18" s="8"/>
      <c r="P18" s="8"/>
      <c r="Q18" s="11"/>
      <c r="R18" s="272"/>
      <c r="S18" s="273"/>
      <c r="BA18" t="s">
        <v>276</v>
      </c>
    </row>
    <row r="19" spans="1:53" ht="20.25" customHeight="1">
      <c r="A19" s="319" t="s">
        <v>38</v>
      </c>
      <c r="B19" s="320"/>
      <c r="C19" s="302" t="s">
        <v>53</v>
      </c>
      <c r="D19" s="303"/>
      <c r="E19" s="3"/>
      <c r="F19" s="8"/>
      <c r="G19" s="8"/>
      <c r="H19" s="11"/>
      <c r="I19" s="3"/>
      <c r="J19" s="8"/>
      <c r="K19" s="8"/>
      <c r="L19" s="11"/>
      <c r="M19" s="102" t="str">
        <f t="shared" si="0"/>
        <v/>
      </c>
      <c r="N19" s="15"/>
      <c r="O19" s="8"/>
      <c r="P19" s="8"/>
      <c r="Q19" s="11"/>
      <c r="R19" s="272"/>
      <c r="S19" s="273"/>
      <c r="BA19" t="s">
        <v>277</v>
      </c>
    </row>
    <row r="20" spans="1:53" ht="20.25" customHeight="1" thickBot="1">
      <c r="A20" s="361" t="s">
        <v>38</v>
      </c>
      <c r="B20" s="362"/>
      <c r="C20" s="300" t="s">
        <v>53</v>
      </c>
      <c r="D20" s="301"/>
      <c r="E20" s="150"/>
      <c r="F20" s="151"/>
      <c r="G20" s="151"/>
      <c r="H20" s="154"/>
      <c r="I20" s="150"/>
      <c r="J20" s="151"/>
      <c r="K20" s="151"/>
      <c r="L20" s="154"/>
      <c r="M20" s="152" t="str">
        <f t="shared" si="0"/>
        <v/>
      </c>
      <c r="N20" s="144"/>
      <c r="O20" s="151"/>
      <c r="P20" s="151"/>
      <c r="Q20" s="154"/>
      <c r="R20" s="281"/>
      <c r="S20" s="282"/>
      <c r="T20" s="62"/>
      <c r="BA20" t="s">
        <v>278</v>
      </c>
    </row>
    <row r="21" spans="1:53" ht="15" customHeight="1">
      <c r="A21" s="17" t="s">
        <v>336</v>
      </c>
      <c r="N21" s="106"/>
      <c r="O21" s="107"/>
      <c r="P21" s="107"/>
      <c r="Q21" s="57"/>
      <c r="R21" s="57"/>
      <c r="S21" s="57"/>
      <c r="BA21" t="s">
        <v>279</v>
      </c>
    </row>
    <row r="22" spans="1:53" ht="15" customHeight="1">
      <c r="A22" s="17" t="s">
        <v>207</v>
      </c>
      <c r="N22" s="67"/>
      <c r="O22" s="60"/>
      <c r="P22" s="60"/>
      <c r="BA22" t="s">
        <v>280</v>
      </c>
    </row>
    <row r="23" spans="1:53" ht="15" customHeight="1">
      <c r="A23" s="17" t="s">
        <v>337</v>
      </c>
      <c r="N23" s="60"/>
      <c r="O23" s="60"/>
      <c r="P23" s="60"/>
      <c r="BA23" t="s">
        <v>281</v>
      </c>
    </row>
    <row r="24" spans="1:53" ht="14.25" customHeight="1">
      <c r="A24" s="17" t="s">
        <v>338</v>
      </c>
      <c r="N24" s="60"/>
      <c r="O24" s="60"/>
      <c r="P24" s="60"/>
      <c r="BA24" t="s">
        <v>282</v>
      </c>
    </row>
    <row r="25" spans="1:53" ht="9" customHeight="1">
      <c r="A25" s="17"/>
      <c r="N25" s="60"/>
      <c r="O25" s="60"/>
      <c r="P25" s="314" t="s">
        <v>516</v>
      </c>
      <c r="Q25" s="314"/>
      <c r="R25" s="314"/>
      <c r="S25" s="314"/>
      <c r="BA25" t="s">
        <v>283</v>
      </c>
    </row>
    <row r="26" spans="1:53" ht="21" customHeight="1" thickBot="1">
      <c r="A26" t="s">
        <v>507</v>
      </c>
      <c r="P26" s="315"/>
      <c r="Q26" s="315"/>
      <c r="R26" s="315"/>
      <c r="S26" s="315"/>
      <c r="BA26" t="s">
        <v>262</v>
      </c>
    </row>
    <row r="27" spans="1:53" ht="15" customHeight="1">
      <c r="A27" s="325"/>
      <c r="B27" s="326"/>
      <c r="C27" s="326"/>
      <c r="D27" s="326"/>
      <c r="E27" s="327"/>
      <c r="F27" s="108" t="s">
        <v>44</v>
      </c>
      <c r="G27" s="213" t="s">
        <v>46</v>
      </c>
      <c r="H27" s="213"/>
      <c r="I27" s="354" t="s">
        <v>156</v>
      </c>
      <c r="J27" s="326"/>
      <c r="K27" s="335" t="s">
        <v>241</v>
      </c>
      <c r="L27" s="336"/>
      <c r="M27" s="354" t="s">
        <v>48</v>
      </c>
      <c r="N27" s="348"/>
      <c r="P27" s="325" t="s">
        <v>356</v>
      </c>
      <c r="Q27" s="348"/>
      <c r="R27" s="363" t="s">
        <v>255</v>
      </c>
      <c r="S27" s="364"/>
      <c r="T27" s="62"/>
      <c r="AZ27" t="s">
        <v>212</v>
      </c>
    </row>
    <row r="28" spans="1:53" ht="15" customHeight="1" thickBot="1">
      <c r="A28" s="328"/>
      <c r="B28" s="329"/>
      <c r="C28" s="329"/>
      <c r="D28" s="329"/>
      <c r="E28" s="330"/>
      <c r="F28" s="89" t="s">
        <v>45</v>
      </c>
      <c r="G28" s="215"/>
      <c r="H28" s="215"/>
      <c r="I28" s="355"/>
      <c r="J28" s="329"/>
      <c r="K28" s="337"/>
      <c r="L28" s="338"/>
      <c r="M28" s="355"/>
      <c r="N28" s="349"/>
      <c r="P28" s="328"/>
      <c r="Q28" s="349"/>
      <c r="R28" s="365"/>
      <c r="S28" s="366"/>
      <c r="T28" s="62"/>
      <c r="AZ28" t="s">
        <v>284</v>
      </c>
    </row>
    <row r="29" spans="1:53" ht="18.75" customHeight="1">
      <c r="A29" s="265" t="s">
        <v>39</v>
      </c>
      <c r="B29" s="331"/>
      <c r="C29" s="331"/>
      <c r="D29" s="331"/>
      <c r="E29" s="222"/>
      <c r="F29" s="109"/>
      <c r="G29" s="110"/>
      <c r="H29" s="111" t="s">
        <v>47</v>
      </c>
      <c r="I29" s="339"/>
      <c r="J29" s="340"/>
      <c r="K29" s="359"/>
      <c r="L29" s="360"/>
      <c r="M29" s="223"/>
      <c r="N29" s="352"/>
      <c r="P29" s="265" t="s">
        <v>45</v>
      </c>
      <c r="Q29" s="352"/>
      <c r="R29" s="157" t="s">
        <v>77</v>
      </c>
      <c r="S29" s="160"/>
      <c r="T29" s="62"/>
      <c r="AZ29" t="s">
        <v>285</v>
      </c>
    </row>
    <row r="30" spans="1:53" ht="18.75" customHeight="1">
      <c r="A30" s="226" t="s">
        <v>173</v>
      </c>
      <c r="B30" s="216"/>
      <c r="C30" s="216"/>
      <c r="D30" s="346"/>
      <c r="E30" s="347"/>
      <c r="F30" s="8"/>
      <c r="G30" s="84"/>
      <c r="H30" s="37" t="s">
        <v>47</v>
      </c>
      <c r="I30" s="283"/>
      <c r="J30" s="284"/>
      <c r="K30" s="283"/>
      <c r="L30" s="284"/>
      <c r="M30" s="274"/>
      <c r="N30" s="275"/>
      <c r="P30" s="226"/>
      <c r="Q30" s="275"/>
      <c r="R30" s="158" t="s">
        <v>78</v>
      </c>
      <c r="S30" s="161"/>
      <c r="T30" s="62"/>
      <c r="AZ30" t="s">
        <v>286</v>
      </c>
    </row>
    <row r="31" spans="1:53" ht="18.75" customHeight="1">
      <c r="A31" s="226" t="s">
        <v>40</v>
      </c>
      <c r="B31" s="216"/>
      <c r="C31" s="216"/>
      <c r="D31" s="216"/>
      <c r="E31" s="299"/>
      <c r="F31" s="104"/>
      <c r="G31" s="84"/>
      <c r="H31" s="85" t="s">
        <v>47</v>
      </c>
      <c r="I31" s="283"/>
      <c r="J31" s="284"/>
      <c r="K31" s="285"/>
      <c r="L31" s="286"/>
      <c r="M31" s="274"/>
      <c r="N31" s="275"/>
      <c r="P31" s="272" t="s">
        <v>355</v>
      </c>
      <c r="Q31" s="273"/>
      <c r="R31" s="158" t="s">
        <v>79</v>
      </c>
      <c r="S31" s="161"/>
      <c r="T31" s="62"/>
      <c r="AZ31" t="s">
        <v>287</v>
      </c>
    </row>
    <row r="32" spans="1:53" ht="18.75" customHeight="1" thickBot="1">
      <c r="A32" s="226" t="s">
        <v>41</v>
      </c>
      <c r="B32" s="216"/>
      <c r="C32" s="216"/>
      <c r="D32" s="216"/>
      <c r="E32" s="299"/>
      <c r="F32" s="104"/>
      <c r="G32" s="84"/>
      <c r="H32" s="85" t="s">
        <v>47</v>
      </c>
      <c r="I32" s="283"/>
      <c r="J32" s="284"/>
      <c r="K32" s="285"/>
      <c r="L32" s="286"/>
      <c r="M32" s="274"/>
      <c r="N32" s="275"/>
      <c r="P32" s="370"/>
      <c r="Q32" s="371"/>
      <c r="R32" s="159" t="s">
        <v>80</v>
      </c>
      <c r="S32" s="162"/>
      <c r="T32" s="62"/>
      <c r="AZ32" t="s">
        <v>288</v>
      </c>
    </row>
    <row r="33" spans="1:53" ht="18.75" customHeight="1" thickBot="1">
      <c r="A33" s="217" t="s">
        <v>354</v>
      </c>
      <c r="B33" s="287"/>
      <c r="C33" s="287"/>
      <c r="D33" s="287"/>
      <c r="E33" s="288"/>
      <c r="F33" s="9"/>
      <c r="G33" s="86"/>
      <c r="H33" s="87" t="s">
        <v>62</v>
      </c>
      <c r="I33" s="292"/>
      <c r="J33" s="293"/>
      <c r="K33" s="289"/>
      <c r="L33" s="290"/>
      <c r="M33" s="225"/>
      <c r="N33" s="291"/>
      <c r="P33" s="294" t="s">
        <v>254</v>
      </c>
      <c r="Q33" s="294"/>
      <c r="R33" s="294"/>
      <c r="S33" s="294"/>
      <c r="T33" s="155"/>
      <c r="BA33" t="s">
        <v>289</v>
      </c>
    </row>
    <row r="34" spans="1:53" ht="9" customHeight="1">
      <c r="BA34" t="s">
        <v>351</v>
      </c>
    </row>
    <row r="35" spans="1:53" ht="14.25" thickBot="1">
      <c r="A35" s="112" t="s">
        <v>517</v>
      </c>
      <c r="B35" s="113"/>
      <c r="C35" s="113"/>
      <c r="D35" s="113"/>
      <c r="E35" s="113"/>
      <c r="F35" s="113"/>
      <c r="G35" s="113"/>
      <c r="H35" s="113"/>
      <c r="I35" s="113"/>
      <c r="J35" s="113"/>
      <c r="K35" s="113"/>
      <c r="L35" s="113"/>
      <c r="M35" s="113"/>
      <c r="N35" s="113"/>
      <c r="O35" s="113"/>
      <c r="P35" s="113"/>
      <c r="Q35" s="113"/>
      <c r="R35" s="113"/>
      <c r="S35" s="113"/>
      <c r="T35" s="113"/>
      <c r="BA35" t="s">
        <v>291</v>
      </c>
    </row>
    <row r="36" spans="1:53">
      <c r="A36" s="114"/>
      <c r="B36" s="383" t="s">
        <v>176</v>
      </c>
      <c r="C36" s="384"/>
      <c r="D36" s="384"/>
      <c r="E36" s="384"/>
      <c r="F36" s="384"/>
      <c r="G36" s="384"/>
      <c r="H36" s="385"/>
      <c r="I36" s="387" t="s">
        <v>177</v>
      </c>
      <c r="J36" s="384"/>
      <c r="K36" s="384"/>
      <c r="L36" s="384"/>
      <c r="M36" s="384"/>
      <c r="N36" s="384"/>
      <c r="O36" s="388"/>
      <c r="P36" s="113"/>
      <c r="Q36" s="113"/>
      <c r="R36" s="113"/>
      <c r="S36" s="113"/>
      <c r="T36" s="113"/>
      <c r="BA36" t="s">
        <v>224</v>
      </c>
    </row>
    <row r="37" spans="1:53" ht="14.25" thickBot="1">
      <c r="A37" s="115"/>
      <c r="B37" s="276" t="s">
        <v>68</v>
      </c>
      <c r="C37" s="277"/>
      <c r="D37" s="278"/>
      <c r="E37" s="276" t="s">
        <v>71</v>
      </c>
      <c r="F37" s="277"/>
      <c r="G37" s="277"/>
      <c r="H37" s="277"/>
      <c r="I37" s="382" t="s">
        <v>68</v>
      </c>
      <c r="J37" s="277"/>
      <c r="K37" s="278"/>
      <c r="L37" s="276" t="s">
        <v>71</v>
      </c>
      <c r="M37" s="277"/>
      <c r="N37" s="277"/>
      <c r="O37" s="278"/>
      <c r="P37" t="s">
        <v>349</v>
      </c>
      <c r="S37" s="116"/>
      <c r="T37" s="60"/>
      <c r="U37" s="66"/>
      <c r="V37" s="66"/>
      <c r="BA37" t="s">
        <v>292</v>
      </c>
    </row>
    <row r="38" spans="1:53" ht="29.25" customHeight="1">
      <c r="A38" s="117"/>
      <c r="B38" s="117" t="s">
        <v>15</v>
      </c>
      <c r="C38" s="118" t="s">
        <v>16</v>
      </c>
      <c r="D38" s="119" t="s">
        <v>169</v>
      </c>
      <c r="E38" s="120" t="s">
        <v>174</v>
      </c>
      <c r="F38" s="121" t="s">
        <v>175</v>
      </c>
      <c r="G38" s="121" t="s">
        <v>70</v>
      </c>
      <c r="H38" s="122" t="s">
        <v>69</v>
      </c>
      <c r="I38" s="123" t="s">
        <v>15</v>
      </c>
      <c r="J38" s="118" t="s">
        <v>16</v>
      </c>
      <c r="K38" s="119" t="s">
        <v>169</v>
      </c>
      <c r="L38" s="120" t="s">
        <v>174</v>
      </c>
      <c r="M38" s="121" t="s">
        <v>175</v>
      </c>
      <c r="N38" s="121" t="s">
        <v>70</v>
      </c>
      <c r="O38" s="124" t="s">
        <v>69</v>
      </c>
      <c r="P38" t="s">
        <v>81</v>
      </c>
      <c r="S38" s="116"/>
      <c r="T38" s="60"/>
      <c r="U38" s="65"/>
      <c r="V38" s="60"/>
      <c r="BA38" t="s">
        <v>293</v>
      </c>
    </row>
    <row r="39" spans="1:53" ht="19.5" customHeight="1">
      <c r="A39" s="125" t="s">
        <v>65</v>
      </c>
      <c r="B39" s="126"/>
      <c r="C39" s="127"/>
      <c r="D39" s="128"/>
      <c r="E39" s="129"/>
      <c r="F39" s="127"/>
      <c r="G39" s="127"/>
      <c r="H39" s="130"/>
      <c r="I39" s="131"/>
      <c r="J39" s="130"/>
      <c r="K39" s="128"/>
      <c r="L39" s="129"/>
      <c r="M39" s="127"/>
      <c r="N39" s="127"/>
      <c r="O39" s="128"/>
      <c r="P39" t="s">
        <v>350</v>
      </c>
      <c r="S39" s="116"/>
      <c r="T39" s="132"/>
      <c r="U39" s="67"/>
      <c r="V39" s="67"/>
      <c r="BA39" t="s">
        <v>294</v>
      </c>
    </row>
    <row r="40" spans="1:53" ht="19.5" customHeight="1">
      <c r="A40" s="125" t="s">
        <v>66</v>
      </c>
      <c r="B40" s="126"/>
      <c r="C40" s="127"/>
      <c r="D40" s="128"/>
      <c r="E40" s="129"/>
      <c r="F40" s="127"/>
      <c r="G40" s="127"/>
      <c r="H40" s="130"/>
      <c r="I40" s="131"/>
      <c r="J40" s="130"/>
      <c r="K40" s="128"/>
      <c r="L40" s="133"/>
      <c r="M40" s="127"/>
      <c r="N40" s="127"/>
      <c r="O40" s="128"/>
      <c r="P40" t="s">
        <v>82</v>
      </c>
      <c r="S40" s="116"/>
      <c r="T40" s="132"/>
      <c r="U40" s="67"/>
      <c r="V40" s="67"/>
      <c r="BA40" t="s">
        <v>295</v>
      </c>
    </row>
    <row r="41" spans="1:53" ht="19.5" customHeight="1">
      <c r="A41" s="125" t="s">
        <v>67</v>
      </c>
      <c r="B41" s="126"/>
      <c r="C41" s="130"/>
      <c r="D41" s="128"/>
      <c r="E41" s="129"/>
      <c r="F41" s="127"/>
      <c r="G41" s="127"/>
      <c r="H41" s="130"/>
      <c r="I41" s="131"/>
      <c r="J41" s="130"/>
      <c r="K41" s="128"/>
      <c r="L41" s="129"/>
      <c r="M41" s="127"/>
      <c r="N41" s="127"/>
      <c r="O41" s="128"/>
      <c r="P41" t="s">
        <v>75</v>
      </c>
      <c r="S41" s="116"/>
      <c r="T41" s="132"/>
      <c r="U41" s="67"/>
      <c r="V41" s="67"/>
      <c r="BA41" t="s">
        <v>263</v>
      </c>
    </row>
    <row r="42" spans="1:53" ht="19.5" customHeight="1" thickBot="1">
      <c r="A42" s="145" t="s">
        <v>352</v>
      </c>
      <c r="B42" s="134"/>
      <c r="C42" s="135"/>
      <c r="D42" s="136"/>
      <c r="E42" s="137"/>
      <c r="F42" s="138"/>
      <c r="G42" s="138"/>
      <c r="H42" s="135"/>
      <c r="I42" s="139"/>
      <c r="J42" s="135"/>
      <c r="K42" s="136"/>
      <c r="L42" s="137"/>
      <c r="M42" s="138"/>
      <c r="N42" s="138"/>
      <c r="O42" s="136"/>
      <c r="P42" s="62" t="s">
        <v>76</v>
      </c>
      <c r="S42" s="140"/>
      <c r="T42" s="132"/>
      <c r="U42" s="67"/>
      <c r="V42" s="67"/>
      <c r="BA42" t="s">
        <v>296</v>
      </c>
    </row>
    <row r="43" spans="1:53" ht="13.5" customHeight="1">
      <c r="A43" s="386" t="s">
        <v>339</v>
      </c>
      <c r="B43" s="386"/>
      <c r="C43" s="386"/>
      <c r="D43" s="386"/>
      <c r="E43" s="386"/>
      <c r="F43" s="386"/>
      <c r="G43" s="386"/>
      <c r="H43" s="386"/>
      <c r="I43" s="386"/>
      <c r="J43" s="386"/>
      <c r="K43" s="386"/>
      <c r="L43" s="386"/>
      <c r="M43" s="386"/>
      <c r="N43" s="386"/>
      <c r="O43" s="386"/>
      <c r="P43" s="386"/>
      <c r="Q43" s="386"/>
      <c r="R43" s="386"/>
      <c r="S43" s="68"/>
      <c r="T43" s="68"/>
      <c r="BA43" t="s">
        <v>297</v>
      </c>
    </row>
    <row r="44" spans="1:53">
      <c r="A44" s="386"/>
      <c r="B44" s="386"/>
      <c r="C44" s="386"/>
      <c r="D44" s="386"/>
      <c r="E44" s="386"/>
      <c r="F44" s="386"/>
      <c r="G44" s="386"/>
      <c r="H44" s="386"/>
      <c r="I44" s="386"/>
      <c r="J44" s="386"/>
      <c r="K44" s="386"/>
      <c r="L44" s="386"/>
      <c r="M44" s="386"/>
      <c r="N44" s="386"/>
      <c r="O44" s="386"/>
      <c r="P44" s="386"/>
      <c r="Q44" s="386"/>
      <c r="R44" s="386"/>
      <c r="BA44" t="s">
        <v>233</v>
      </c>
    </row>
    <row r="45" spans="1:53">
      <c r="A45" s="386"/>
      <c r="B45" s="386"/>
      <c r="C45" s="386"/>
      <c r="D45" s="386"/>
      <c r="E45" s="386"/>
      <c r="F45" s="386"/>
      <c r="G45" s="386"/>
      <c r="H45" s="386"/>
      <c r="I45" s="386"/>
      <c r="J45" s="386"/>
      <c r="K45" s="386"/>
      <c r="L45" s="386"/>
      <c r="M45" s="386"/>
      <c r="N45" s="386"/>
      <c r="O45" s="386"/>
      <c r="P45" s="386"/>
      <c r="Q45" s="386"/>
      <c r="R45" s="386"/>
      <c r="BA45" t="s">
        <v>298</v>
      </c>
    </row>
    <row r="46" spans="1:53" ht="9" customHeight="1">
      <c r="A46" s="141"/>
      <c r="B46" s="141"/>
      <c r="C46" s="141"/>
      <c r="D46" s="141"/>
      <c r="E46" s="141"/>
      <c r="F46" s="141"/>
      <c r="G46" s="141"/>
      <c r="H46" s="141"/>
      <c r="I46" s="141"/>
      <c r="J46" s="141"/>
      <c r="K46" s="141"/>
      <c r="L46" s="141"/>
      <c r="M46" s="141"/>
      <c r="N46" s="141"/>
      <c r="O46" s="141"/>
      <c r="P46" s="141"/>
      <c r="Q46" s="141"/>
      <c r="R46" s="141"/>
      <c r="BA46" t="s">
        <v>299</v>
      </c>
    </row>
    <row r="47" spans="1:53" ht="14.25" customHeight="1">
      <c r="A47" s="378" t="s">
        <v>322</v>
      </c>
      <c r="B47" s="378"/>
      <c r="C47" s="378"/>
      <c r="D47" s="378"/>
      <c r="E47" s="378"/>
      <c r="F47" s="378"/>
      <c r="G47" s="378"/>
      <c r="H47" s="378"/>
      <c r="I47" s="378"/>
      <c r="J47" s="378"/>
      <c r="K47" s="378"/>
      <c r="L47" s="378"/>
      <c r="M47" s="378"/>
      <c r="N47" s="378"/>
      <c r="O47" s="378"/>
      <c r="P47" s="378"/>
      <c r="Q47" s="378"/>
      <c r="R47" s="378"/>
      <c r="S47" s="378"/>
      <c r="T47" s="378"/>
      <c r="BA47" t="s">
        <v>300</v>
      </c>
    </row>
    <row r="48" spans="1:53" ht="14.25" thickBot="1">
      <c r="A48" s="378" t="s">
        <v>524</v>
      </c>
      <c r="B48" s="378"/>
      <c r="C48" s="378"/>
      <c r="D48" s="378"/>
      <c r="E48" s="378"/>
      <c r="F48" s="378"/>
      <c r="G48" s="378"/>
      <c r="H48" s="378"/>
      <c r="I48" s="378"/>
      <c r="J48" s="378"/>
      <c r="K48" s="378"/>
      <c r="L48" s="378"/>
      <c r="M48" s="378"/>
      <c r="N48" s="378"/>
      <c r="O48" s="378"/>
      <c r="P48" s="378"/>
      <c r="Q48" s="378"/>
      <c r="R48" s="378"/>
      <c r="S48" s="378"/>
      <c r="T48" s="378"/>
      <c r="BA48" t="s">
        <v>301</v>
      </c>
    </row>
    <row r="49" spans="1:53">
      <c r="A49" s="165" t="s">
        <v>45</v>
      </c>
      <c r="B49" s="166"/>
      <c r="C49" s="372" t="s">
        <v>361</v>
      </c>
      <c r="D49" s="373"/>
      <c r="E49" s="166"/>
      <c r="F49" s="372" t="s">
        <v>395</v>
      </c>
      <c r="G49" s="373"/>
      <c r="H49" s="169" t="s">
        <v>460</v>
      </c>
      <c r="I49" s="372" t="s">
        <v>401</v>
      </c>
      <c r="J49" s="373"/>
      <c r="K49" s="166"/>
      <c r="L49" s="372" t="s">
        <v>407</v>
      </c>
      <c r="M49" s="373"/>
      <c r="N49" s="169"/>
      <c r="O49" s="372" t="s">
        <v>414</v>
      </c>
      <c r="P49" s="373"/>
      <c r="Q49" s="166"/>
      <c r="R49" s="372" t="s">
        <v>422</v>
      </c>
      <c r="S49" s="373"/>
      <c r="BA49" t="s">
        <v>302</v>
      </c>
    </row>
    <row r="50" spans="1:53" ht="14.25" thickBot="1">
      <c r="A50" s="164"/>
      <c r="B50" s="167"/>
      <c r="C50" s="368" t="s">
        <v>390</v>
      </c>
      <c r="D50" s="369"/>
      <c r="E50" s="167"/>
      <c r="F50" s="368" t="s">
        <v>396</v>
      </c>
      <c r="G50" s="369"/>
      <c r="H50" s="170" t="s">
        <v>461</v>
      </c>
      <c r="I50" s="368" t="s">
        <v>402</v>
      </c>
      <c r="J50" s="369"/>
      <c r="K50" s="167"/>
      <c r="L50" s="368" t="s">
        <v>409</v>
      </c>
      <c r="M50" s="369"/>
      <c r="N50" s="170"/>
      <c r="O50" s="368" t="s">
        <v>415</v>
      </c>
      <c r="P50" s="369"/>
      <c r="Q50" s="167"/>
      <c r="R50" s="368" t="s">
        <v>423</v>
      </c>
      <c r="S50" s="369"/>
      <c r="BA50" t="s">
        <v>303</v>
      </c>
    </row>
    <row r="51" spans="1:53">
      <c r="B51" s="167"/>
      <c r="C51" s="368" t="s">
        <v>391</v>
      </c>
      <c r="D51" s="369"/>
      <c r="E51" s="167"/>
      <c r="F51" s="368" t="s">
        <v>397</v>
      </c>
      <c r="G51" s="369"/>
      <c r="H51" s="170" t="s">
        <v>462</v>
      </c>
      <c r="I51" s="368" t="s">
        <v>403</v>
      </c>
      <c r="J51" s="369"/>
      <c r="K51" s="167"/>
      <c r="L51" s="368" t="s">
        <v>410</v>
      </c>
      <c r="M51" s="369"/>
      <c r="N51" s="170"/>
      <c r="O51" s="368" t="s">
        <v>417</v>
      </c>
      <c r="P51" s="369"/>
      <c r="Q51" s="167"/>
      <c r="R51" s="368" t="s">
        <v>425</v>
      </c>
      <c r="S51" s="369"/>
      <c r="BA51" t="s">
        <v>304</v>
      </c>
    </row>
    <row r="52" spans="1:53" ht="14.25" customHeight="1">
      <c r="B52" s="167"/>
      <c r="C52" s="368" t="s">
        <v>392</v>
      </c>
      <c r="D52" s="369"/>
      <c r="E52" s="167"/>
      <c r="F52" s="368" t="s">
        <v>398</v>
      </c>
      <c r="G52" s="369"/>
      <c r="H52" s="170"/>
      <c r="I52" s="368" t="s">
        <v>404</v>
      </c>
      <c r="J52" s="369"/>
      <c r="K52" s="167"/>
      <c r="L52" s="368" t="s">
        <v>411</v>
      </c>
      <c r="M52" s="369"/>
      <c r="N52" s="170"/>
      <c r="O52" s="368" t="s">
        <v>418</v>
      </c>
      <c r="P52" s="369"/>
      <c r="Q52" s="167"/>
      <c r="R52" s="368" t="s">
        <v>426</v>
      </c>
      <c r="S52" s="369"/>
      <c r="BA52" t="s">
        <v>305</v>
      </c>
    </row>
    <row r="53" spans="1:53" ht="14.25" customHeight="1">
      <c r="B53" s="167"/>
      <c r="C53" s="368" t="s">
        <v>393</v>
      </c>
      <c r="D53" s="369"/>
      <c r="E53" s="167"/>
      <c r="F53" s="368" t="s">
        <v>399</v>
      </c>
      <c r="G53" s="369"/>
      <c r="H53" s="170"/>
      <c r="I53" s="368" t="s">
        <v>16</v>
      </c>
      <c r="J53" s="369"/>
      <c r="K53" s="167"/>
      <c r="L53" s="368" t="s">
        <v>412</v>
      </c>
      <c r="M53" s="369"/>
      <c r="N53" s="170"/>
      <c r="O53" s="368" t="s">
        <v>420</v>
      </c>
      <c r="P53" s="369"/>
      <c r="Q53" s="172"/>
      <c r="R53" s="376" t="s">
        <v>316</v>
      </c>
      <c r="S53" s="377"/>
    </row>
    <row r="54" spans="1:53" ht="14.25" customHeight="1" thickBot="1">
      <c r="B54" s="168"/>
      <c r="C54" s="374" t="s">
        <v>394</v>
      </c>
      <c r="D54" s="375"/>
      <c r="E54" s="168"/>
      <c r="F54" s="374" t="s">
        <v>15</v>
      </c>
      <c r="G54" s="375"/>
      <c r="H54" s="171"/>
      <c r="I54" s="374" t="s">
        <v>406</v>
      </c>
      <c r="J54" s="375"/>
      <c r="K54" s="168"/>
      <c r="L54" s="374" t="s">
        <v>413</v>
      </c>
      <c r="M54" s="375"/>
      <c r="N54" s="171"/>
      <c r="O54" s="374" t="s">
        <v>421</v>
      </c>
      <c r="P54" s="375"/>
      <c r="Q54" s="168"/>
      <c r="R54" s="374" t="s">
        <v>428</v>
      </c>
      <c r="S54" s="375"/>
      <c r="BA54" t="s">
        <v>264</v>
      </c>
    </row>
    <row r="55" spans="1:53" ht="9" customHeight="1">
      <c r="A55" s="378"/>
      <c r="B55" s="378"/>
      <c r="C55" s="378"/>
      <c r="D55" s="378"/>
      <c r="E55" s="378"/>
      <c r="F55" s="378"/>
      <c r="G55" s="378"/>
      <c r="H55" s="378"/>
      <c r="I55" s="378"/>
      <c r="J55" s="378"/>
      <c r="K55" s="378"/>
      <c r="L55" s="378"/>
      <c r="M55" s="378"/>
      <c r="N55" s="378"/>
      <c r="O55" s="378"/>
      <c r="P55" s="378"/>
      <c r="Q55" s="378"/>
      <c r="R55" s="378"/>
      <c r="S55" s="378"/>
      <c r="T55" s="378"/>
      <c r="BA55" t="s">
        <v>306</v>
      </c>
    </row>
    <row r="56" spans="1:53" ht="14.25" thickBot="1">
      <c r="A56" s="378" t="s">
        <v>321</v>
      </c>
      <c r="B56" s="378"/>
      <c r="C56" s="378"/>
      <c r="D56" s="378"/>
      <c r="E56" s="378"/>
      <c r="F56" s="378"/>
      <c r="G56" s="378"/>
      <c r="H56" s="378"/>
      <c r="I56" s="378"/>
      <c r="J56" s="378"/>
      <c r="K56" s="378"/>
      <c r="L56" s="378"/>
      <c r="M56" s="378"/>
      <c r="N56" s="378"/>
      <c r="O56" s="378"/>
      <c r="P56" s="378"/>
      <c r="Q56" s="378"/>
      <c r="R56" s="378"/>
      <c r="S56" s="378"/>
      <c r="T56" s="378"/>
      <c r="BA56" t="s">
        <v>307</v>
      </c>
    </row>
    <row r="57" spans="1:53">
      <c r="A57" s="142" t="s">
        <v>45</v>
      </c>
      <c r="BA57" t="s">
        <v>308</v>
      </c>
    </row>
    <row r="58" spans="1:53" ht="14.25" thickBot="1">
      <c r="A58" s="143"/>
      <c r="BA58" t="s">
        <v>309</v>
      </c>
    </row>
    <row r="59" spans="1:53">
      <c r="BA59" t="s">
        <v>310</v>
      </c>
    </row>
    <row r="60" spans="1:53">
      <c r="BA60" t="s">
        <v>311</v>
      </c>
    </row>
    <row r="61" spans="1:53">
      <c r="G61" s="146"/>
      <c r="BA61" t="s">
        <v>312</v>
      </c>
    </row>
    <row r="62" spans="1:53">
      <c r="BA62" t="s">
        <v>313</v>
      </c>
    </row>
    <row r="63" spans="1:53">
      <c r="BA63" t="s">
        <v>314</v>
      </c>
    </row>
    <row r="64" spans="1:53">
      <c r="BA64" t="s">
        <v>315</v>
      </c>
    </row>
    <row r="65" spans="52:53">
      <c r="BA65" t="s">
        <v>317</v>
      </c>
    </row>
    <row r="66" spans="52:53">
      <c r="BA66" t="s">
        <v>318</v>
      </c>
    </row>
    <row r="67" spans="52:53">
      <c r="BA67" t="s">
        <v>319</v>
      </c>
    </row>
    <row r="68" spans="52:53">
      <c r="BA68" t="s">
        <v>320</v>
      </c>
    </row>
    <row r="69" spans="52:53">
      <c r="BA69" t="s">
        <v>265</v>
      </c>
    </row>
    <row r="70" spans="52:53">
      <c r="AZ70" t="s">
        <v>316</v>
      </c>
    </row>
    <row r="72" spans="52:53" ht="13.5" customHeight="1"/>
    <row r="75" spans="52:53" ht="14.25" customHeight="1"/>
    <row r="79" spans="52:53" ht="14.25" customHeight="1"/>
    <row r="85" ht="13.5" customHeight="1"/>
    <row r="97" ht="13.5" customHeight="1"/>
    <row r="100" ht="14.25" customHeight="1"/>
    <row r="104" ht="14.25" customHeight="1"/>
  </sheetData>
  <mergeCells count="130">
    <mergeCell ref="A11:B11"/>
    <mergeCell ref="C11:D11"/>
    <mergeCell ref="R11:S11"/>
    <mergeCell ref="P25:S26"/>
    <mergeCell ref="A27:E28"/>
    <mergeCell ref="G27:H28"/>
    <mergeCell ref="I27:J28"/>
    <mergeCell ref="K27:L28"/>
    <mergeCell ref="R18:S18"/>
    <mergeCell ref="R19:S19"/>
    <mergeCell ref="R20:S20"/>
    <mergeCell ref="R12:S12"/>
    <mergeCell ref="R13:S13"/>
    <mergeCell ref="R14:S14"/>
    <mergeCell ref="R15:S15"/>
    <mergeCell ref="C16:D16"/>
    <mergeCell ref="R16:S16"/>
    <mergeCell ref="A17:B17"/>
    <mergeCell ref="C17:D17"/>
    <mergeCell ref="R17:S17"/>
    <mergeCell ref="M27:N28"/>
    <mergeCell ref="P27:Q28"/>
    <mergeCell ref="R27:S28"/>
    <mergeCell ref="A18:B18"/>
    <mergeCell ref="C18:D18"/>
    <mergeCell ref="A19:B19"/>
    <mergeCell ref="C19:D19"/>
    <mergeCell ref="A20:B20"/>
    <mergeCell ref="C20:D20"/>
    <mergeCell ref="A12:B12"/>
    <mergeCell ref="C12:D12"/>
    <mergeCell ref="A13:B13"/>
    <mergeCell ref="C13:D13"/>
    <mergeCell ref="A14:B14"/>
    <mergeCell ref="C14:D14"/>
    <mergeCell ref="A15:B15"/>
    <mergeCell ref="C15:D15"/>
    <mergeCell ref="A16:B16"/>
    <mergeCell ref="Q1:S1"/>
    <mergeCell ref="J5:K5"/>
    <mergeCell ref="L5:M5"/>
    <mergeCell ref="A6:B6"/>
    <mergeCell ref="C6:F6"/>
    <mergeCell ref="J6:K6"/>
    <mergeCell ref="A9:D10"/>
    <mergeCell ref="E9:H9"/>
    <mergeCell ref="I9:L9"/>
    <mergeCell ref="N9:S9"/>
    <mergeCell ref="A1:B1"/>
    <mergeCell ref="G1:H1"/>
    <mergeCell ref="J3:O3"/>
    <mergeCell ref="A4:B4"/>
    <mergeCell ref="C4:F4"/>
    <mergeCell ref="A5:B5"/>
    <mergeCell ref="C5:F5"/>
    <mergeCell ref="R10:S10"/>
    <mergeCell ref="N5:O5"/>
    <mergeCell ref="A29:E29"/>
    <mergeCell ref="I29:J29"/>
    <mergeCell ref="K29:L29"/>
    <mergeCell ref="M29:N29"/>
    <mergeCell ref="P29:Q29"/>
    <mergeCell ref="A30:C30"/>
    <mergeCell ref="D30:E30"/>
    <mergeCell ref="I30:J30"/>
    <mergeCell ref="K30:L30"/>
    <mergeCell ref="M30:N30"/>
    <mergeCell ref="P30:Q30"/>
    <mergeCell ref="A31:E31"/>
    <mergeCell ref="I31:J31"/>
    <mergeCell ref="K31:L31"/>
    <mergeCell ref="M31:N31"/>
    <mergeCell ref="P31:Q31"/>
    <mergeCell ref="A32:E32"/>
    <mergeCell ref="I32:J32"/>
    <mergeCell ref="K32:L32"/>
    <mergeCell ref="M32:N32"/>
    <mergeCell ref="P32:Q32"/>
    <mergeCell ref="K33:L33"/>
    <mergeCell ref="M33:N33"/>
    <mergeCell ref="P33:S33"/>
    <mergeCell ref="B36:H36"/>
    <mergeCell ref="I36:O36"/>
    <mergeCell ref="B37:D37"/>
    <mergeCell ref="E37:H37"/>
    <mergeCell ref="I37:K37"/>
    <mergeCell ref="L37:O37"/>
    <mergeCell ref="A33:E33"/>
    <mergeCell ref="I33:J33"/>
    <mergeCell ref="A55:T55"/>
    <mergeCell ref="A56:T56"/>
    <mergeCell ref="A43:R45"/>
    <mergeCell ref="A47:T47"/>
    <mergeCell ref="A48:T48"/>
    <mergeCell ref="C49:D49"/>
    <mergeCell ref="F49:G49"/>
    <mergeCell ref="I49:J49"/>
    <mergeCell ref="L49:M49"/>
    <mergeCell ref="O49:P49"/>
    <mergeCell ref="R49:S49"/>
    <mergeCell ref="C50:D50"/>
    <mergeCell ref="F50:G50"/>
    <mergeCell ref="I50:J50"/>
    <mergeCell ref="L50:M50"/>
    <mergeCell ref="O50:P50"/>
    <mergeCell ref="R50:S50"/>
    <mergeCell ref="C51:D51"/>
    <mergeCell ref="F51:G51"/>
    <mergeCell ref="I51:J51"/>
    <mergeCell ref="L51:M51"/>
    <mergeCell ref="O51:P51"/>
    <mergeCell ref="R51:S51"/>
    <mergeCell ref="C54:D54"/>
    <mergeCell ref="F54:G54"/>
    <mergeCell ref="I54:J54"/>
    <mergeCell ref="L54:M54"/>
    <mergeCell ref="O54:P54"/>
    <mergeCell ref="R54:S54"/>
    <mergeCell ref="C52:D52"/>
    <mergeCell ref="F52:G52"/>
    <mergeCell ref="I52:J52"/>
    <mergeCell ref="L52:M52"/>
    <mergeCell ref="O52:P52"/>
    <mergeCell ref="R52:S52"/>
    <mergeCell ref="C53:D53"/>
    <mergeCell ref="F53:G53"/>
    <mergeCell ref="I53:J53"/>
    <mergeCell ref="L53:M53"/>
    <mergeCell ref="O53:P53"/>
    <mergeCell ref="R53:S53"/>
  </mergeCells>
  <phoneticPr fontId="4"/>
  <conditionalFormatting sqref="A50">
    <cfRule type="containsBlanks" dxfId="4" priority="2">
      <formula>LEN(TRIM(A50))=0</formula>
    </cfRule>
  </conditionalFormatting>
  <conditionalFormatting sqref="B49:B54 E49:E54 H49:H54 K49:K54 N49:N54">
    <cfRule type="containsBlanks" dxfId="3" priority="3">
      <formula>LEN(TRIM(B49))=0</formula>
    </cfRule>
  </conditionalFormatting>
  <conditionalFormatting sqref="Q1 A5:B6 J6:L6 N6 I29:J30 F29:G33 D30 K30:L30 I31:I33 A58">
    <cfRule type="containsBlanks" dxfId="2" priority="5">
      <formula>LEN(TRIM(A1))=0</formula>
    </cfRule>
  </conditionalFormatting>
  <conditionalFormatting sqref="Q49:Q54">
    <cfRule type="containsBlanks" dxfId="1" priority="1">
      <formula>LEN(TRIM(Q49))=0</formula>
    </cfRule>
  </conditionalFormatting>
  <conditionalFormatting sqref="S29:S32 P30 P32">
    <cfRule type="containsBlanks" dxfId="0" priority="4">
      <formula>LEN(TRIM(P29))=0</formula>
    </cfRule>
  </conditionalFormatting>
  <dataValidations count="8">
    <dataValidation type="list" errorStyle="warning" allowBlank="1" showInputMessage="1" showErrorMessage="1" sqref="B39:O42" xr:uid="{00000000-0002-0000-0300-000000000000}">
      <formula1>$BB$2:$BB$7</formula1>
    </dataValidation>
    <dataValidation type="list" allowBlank="1" showInputMessage="1" showErrorMessage="1" sqref="K30:L30" xr:uid="{00000000-0002-0000-0300-000001000000}">
      <formula1>$BF$2:$BF$4</formula1>
    </dataValidation>
    <dataValidation type="list" allowBlank="1" showInputMessage="1" showErrorMessage="1" sqref="P32" xr:uid="{00000000-0002-0000-0300-000002000000}">
      <formula1>$BG$2:$BG$3</formula1>
    </dataValidation>
    <dataValidation type="list" allowBlank="1" showInputMessage="1" showErrorMessage="1" sqref="D30:E30" xr:uid="{00000000-0002-0000-0300-000003000000}">
      <formula1>$BE$2:$BE$3</formula1>
    </dataValidation>
    <dataValidation type="list" allowBlank="1" showInputMessage="1" showErrorMessage="1" sqref="J29:J30 I29:I33" xr:uid="{00000000-0002-0000-0300-000004000000}">
      <formula1>$BD$2:$BD$3</formula1>
    </dataValidation>
    <dataValidation type="list" allowBlank="1" showInputMessage="1" showErrorMessage="1" sqref="S42 P30 A58 F29:F33 A50" xr:uid="{00000000-0002-0000-0300-000005000000}">
      <formula1>$BA$2:$BA$3</formula1>
    </dataValidation>
    <dataValidation type="list" allowBlank="1" showInputMessage="1" showErrorMessage="1" sqref="A5:B6 J6:K6" xr:uid="{00000000-0002-0000-0300-000006000000}">
      <formula1>"有,無"</formula1>
    </dataValidation>
    <dataValidation type="list" allowBlank="1" showInputMessage="1" showErrorMessage="1" sqref="B49:B54 E49:E54 H49:H54 K49:K54 N49:N54 Q49:Q54" xr:uid="{00000000-0002-0000-0300-000007000000}">
      <formula1>"男,女,男女"</formula1>
    </dataValidation>
  </dataValidations>
  <printOptions horizontalCentered="1" verticalCentered="1"/>
  <pageMargins left="0.39370078740157483" right="0.39370078740157483" top="0.39370078740157483" bottom="0.31496062992125984" header="0.51181102362204722" footer="0.39370078740157483"/>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N28"/>
  <sheetViews>
    <sheetView workbookViewId="0">
      <selection activeCell="A6" sqref="A6"/>
    </sheetView>
  </sheetViews>
  <sheetFormatPr defaultRowHeight="13.5"/>
  <cols>
    <col min="1" max="1" width="4.625" customWidth="1"/>
    <col min="2" max="2" width="8.625" customWidth="1"/>
    <col min="3" max="3" width="4.625" customWidth="1"/>
    <col min="4" max="4" width="8.625" customWidth="1"/>
    <col min="5" max="5" width="4.625" customWidth="1"/>
    <col min="6" max="6" width="8.625" customWidth="1"/>
    <col min="7" max="7" width="4.625" customWidth="1"/>
    <col min="8" max="8" width="8.625" customWidth="1"/>
    <col min="9" max="71" width="4.625" customWidth="1"/>
    <col min="72" max="73" width="6.625" customWidth="1"/>
    <col min="74" max="75" width="4.625" customWidth="1"/>
    <col min="76" max="77" width="6.625" customWidth="1"/>
    <col min="78" max="79" width="4.625" customWidth="1"/>
    <col min="80" max="80" width="6.625" customWidth="1"/>
    <col min="81" max="82" width="4.625" customWidth="1"/>
    <col min="83" max="83" width="6.625" customWidth="1"/>
    <col min="84" max="85" width="4.625" customWidth="1"/>
    <col min="86" max="86" width="6.625" customWidth="1"/>
    <col min="87" max="87" width="4.625" customWidth="1"/>
    <col min="88" max="88" width="6.625" customWidth="1"/>
    <col min="89" max="155" width="4.625" customWidth="1"/>
  </cols>
  <sheetData>
    <row r="1" spans="1:144">
      <c r="A1" t="s">
        <v>371</v>
      </c>
    </row>
    <row r="2" spans="1:144">
      <c r="A2" s="177" t="s">
        <v>458</v>
      </c>
      <c r="B2" s="39" t="s">
        <v>459</v>
      </c>
      <c r="C2" s="393" t="s">
        <v>372</v>
      </c>
      <c r="D2" s="393"/>
      <c r="E2" s="393"/>
      <c r="F2" s="393"/>
      <c r="G2" s="393"/>
      <c r="H2" s="393"/>
      <c r="I2" s="334" t="s">
        <v>379</v>
      </c>
      <c r="J2" s="334"/>
      <c r="K2" s="334"/>
      <c r="L2" s="334"/>
      <c r="M2" s="334"/>
      <c r="N2" s="334"/>
      <c r="O2" s="334"/>
      <c r="P2" s="334"/>
      <c r="Q2" s="334"/>
      <c r="R2" s="334"/>
      <c r="S2" s="334"/>
      <c r="T2" s="393" t="s">
        <v>380</v>
      </c>
      <c r="U2" s="393"/>
      <c r="V2" s="334" t="s">
        <v>383</v>
      </c>
      <c r="W2" s="334"/>
      <c r="X2" s="334"/>
      <c r="Y2" s="393" t="s">
        <v>429</v>
      </c>
      <c r="Z2" s="393"/>
      <c r="AA2" s="393"/>
      <c r="AB2" s="393"/>
      <c r="AC2" s="393"/>
      <c r="AD2" s="393"/>
      <c r="AE2" s="393"/>
      <c r="AF2" s="393"/>
      <c r="AG2" s="393"/>
      <c r="AH2" s="393"/>
      <c r="AI2" s="393"/>
      <c r="AJ2" s="393"/>
      <c r="AK2" s="393"/>
      <c r="AL2" s="176"/>
      <c r="AM2" s="176"/>
      <c r="AN2" s="334" t="s">
        <v>430</v>
      </c>
      <c r="AO2" s="334"/>
      <c r="AP2" s="334"/>
      <c r="AQ2" s="334"/>
      <c r="AR2" s="334"/>
      <c r="AS2" s="334"/>
      <c r="AT2" s="334"/>
      <c r="AU2" s="334"/>
      <c r="AV2" s="334"/>
      <c r="AW2" s="334"/>
      <c r="AX2" s="334"/>
      <c r="AY2" s="334"/>
      <c r="AZ2" s="334"/>
      <c r="BA2" s="92"/>
      <c r="BB2" s="92"/>
      <c r="BC2" s="393" t="s">
        <v>431</v>
      </c>
      <c r="BD2" s="393"/>
      <c r="BE2" s="393"/>
      <c r="BF2" s="393"/>
      <c r="BG2" s="393"/>
      <c r="BH2" s="393"/>
      <c r="BI2" s="393"/>
      <c r="BJ2" s="393"/>
      <c r="BK2" s="393"/>
      <c r="BL2" s="393"/>
      <c r="BM2" s="393"/>
      <c r="BN2" s="393"/>
      <c r="BO2" s="393"/>
      <c r="BP2" s="195"/>
      <c r="BQ2" s="195" t="s">
        <v>468</v>
      </c>
      <c r="BR2" s="334" t="s">
        <v>432</v>
      </c>
      <c r="BS2" s="334"/>
      <c r="BT2" s="334"/>
      <c r="BU2" s="395" t="s">
        <v>436</v>
      </c>
      <c r="BV2" s="395"/>
      <c r="BW2" s="395"/>
      <c r="BX2" s="395"/>
      <c r="BY2" s="395"/>
      <c r="BZ2" s="334" t="s">
        <v>439</v>
      </c>
      <c r="CA2" s="334"/>
      <c r="CB2" s="334"/>
      <c r="CC2" s="395" t="s">
        <v>440</v>
      </c>
      <c r="CD2" s="395"/>
      <c r="CE2" s="395"/>
      <c r="CF2" s="334" t="s">
        <v>441</v>
      </c>
      <c r="CG2" s="334"/>
      <c r="CH2" s="334"/>
      <c r="CI2" s="395" t="s">
        <v>442</v>
      </c>
      <c r="CJ2" s="395"/>
      <c r="CK2" s="395"/>
      <c r="CL2" s="395"/>
      <c r="CM2" s="395"/>
      <c r="CN2" s="395"/>
      <c r="CO2" s="255" t="s">
        <v>449</v>
      </c>
      <c r="CP2" s="255"/>
      <c r="CQ2" s="255"/>
      <c r="CR2" s="255"/>
      <c r="CS2" s="255"/>
      <c r="CT2" s="255"/>
      <c r="CU2" s="255"/>
      <c r="CV2" s="255"/>
      <c r="CW2" s="255"/>
      <c r="CX2" s="255"/>
      <c r="CY2" s="255"/>
      <c r="CZ2" s="255"/>
      <c r="DA2" s="255"/>
      <c r="DB2" s="255"/>
      <c r="DC2" s="395" t="s">
        <v>456</v>
      </c>
      <c r="DD2" s="395"/>
      <c r="DE2" s="395"/>
      <c r="DF2" s="395"/>
      <c r="DG2" s="395"/>
      <c r="DH2" s="395"/>
      <c r="DI2" s="395"/>
      <c r="DJ2" s="395"/>
      <c r="DK2" s="395"/>
      <c r="DL2" s="395"/>
      <c r="DM2" s="395"/>
      <c r="DN2" s="395"/>
      <c r="DO2" s="395"/>
      <c r="DP2" s="395"/>
      <c r="DQ2" s="395"/>
      <c r="DR2" s="395"/>
      <c r="DS2" s="395"/>
      <c r="DT2" s="395"/>
      <c r="DU2" s="395"/>
      <c r="DV2" s="395"/>
      <c r="DW2" s="395"/>
      <c r="DX2" s="395"/>
      <c r="DY2" s="395"/>
      <c r="DZ2" s="395"/>
      <c r="EA2" s="395"/>
      <c r="EB2" s="395"/>
      <c r="EC2" s="395"/>
      <c r="ED2" s="395"/>
      <c r="EE2" s="395"/>
      <c r="EF2" s="395"/>
      <c r="EG2" s="395"/>
      <c r="EH2" s="395"/>
      <c r="EI2" s="395"/>
      <c r="EJ2" s="395"/>
      <c r="EK2" s="395"/>
      <c r="EL2" s="395"/>
      <c r="EM2" s="395"/>
      <c r="EN2" t="s">
        <v>457</v>
      </c>
    </row>
    <row r="3" spans="1:144">
      <c r="C3" s="254" t="s">
        <v>373</v>
      </c>
      <c r="D3" s="254"/>
      <c r="E3" s="254" t="s">
        <v>376</v>
      </c>
      <c r="F3" s="254"/>
      <c r="G3" s="254" t="s">
        <v>378</v>
      </c>
      <c r="H3" s="254"/>
      <c r="I3" s="69"/>
      <c r="J3" s="69"/>
      <c r="K3" s="69"/>
      <c r="L3" s="69"/>
      <c r="M3" s="69"/>
      <c r="N3" s="69"/>
      <c r="O3" s="69"/>
      <c r="P3" s="69"/>
      <c r="Q3" s="69"/>
      <c r="R3" s="69"/>
      <c r="S3" s="69"/>
      <c r="V3" s="69"/>
      <c r="W3" s="69"/>
      <c r="X3" s="69"/>
      <c r="Y3" s="394" t="s">
        <v>51</v>
      </c>
      <c r="Z3" s="394"/>
      <c r="AA3" s="394"/>
      <c r="AB3" s="394"/>
      <c r="AC3" s="394" t="s">
        <v>50</v>
      </c>
      <c r="AD3" s="394"/>
      <c r="AE3" s="394"/>
      <c r="AF3" s="394"/>
      <c r="AG3" s="173" t="s">
        <v>37</v>
      </c>
      <c r="AH3" s="394" t="s">
        <v>260</v>
      </c>
      <c r="AI3" s="394"/>
      <c r="AJ3" s="394"/>
      <c r="AK3" s="394"/>
      <c r="AL3" s="173"/>
      <c r="AM3" s="173" t="s">
        <v>468</v>
      </c>
      <c r="AN3" s="396" t="s">
        <v>51</v>
      </c>
      <c r="AO3" s="396"/>
      <c r="AP3" s="396"/>
      <c r="AQ3" s="396"/>
      <c r="AR3" s="396" t="s">
        <v>50</v>
      </c>
      <c r="AS3" s="396"/>
      <c r="AT3" s="396"/>
      <c r="AU3" s="396"/>
      <c r="AV3" s="175" t="s">
        <v>37</v>
      </c>
      <c r="AW3" s="396" t="s">
        <v>260</v>
      </c>
      <c r="AX3" s="396"/>
      <c r="AY3" s="396"/>
      <c r="AZ3" s="396"/>
      <c r="BA3" s="175"/>
      <c r="BB3" s="175" t="s">
        <v>468</v>
      </c>
      <c r="BC3" s="394" t="s">
        <v>51</v>
      </c>
      <c r="BD3" s="394"/>
      <c r="BE3" s="394"/>
      <c r="BF3" s="394"/>
      <c r="BG3" s="394" t="s">
        <v>50</v>
      </c>
      <c r="BH3" s="394"/>
      <c r="BI3" s="394"/>
      <c r="BJ3" s="394"/>
      <c r="BK3" s="173" t="s">
        <v>37</v>
      </c>
      <c r="BL3" s="394" t="s">
        <v>260</v>
      </c>
      <c r="BM3" s="394"/>
      <c r="BN3" s="394"/>
      <c r="BO3" s="394"/>
      <c r="BP3" s="173" t="s">
        <v>469</v>
      </c>
      <c r="BQ3" s="173" t="s">
        <v>470</v>
      </c>
      <c r="CO3" s="334" t="s">
        <v>450</v>
      </c>
      <c r="CP3" s="334"/>
      <c r="CQ3" s="334"/>
      <c r="CR3" s="334"/>
      <c r="CS3" s="334"/>
      <c r="CT3" s="334"/>
      <c r="CU3" s="334"/>
      <c r="CV3" s="334" t="s">
        <v>455</v>
      </c>
      <c r="CW3" s="334"/>
      <c r="CX3" s="334"/>
      <c r="CY3" s="334"/>
      <c r="CZ3" s="334"/>
      <c r="DA3" s="334"/>
      <c r="DB3" s="334"/>
    </row>
    <row r="4" spans="1:144">
      <c r="C4" s="1" t="s">
        <v>374</v>
      </c>
      <c r="D4" s="1" t="s">
        <v>375</v>
      </c>
      <c r="E4" s="1" t="s">
        <v>374</v>
      </c>
      <c r="F4" s="1" t="s">
        <v>377</v>
      </c>
      <c r="G4" s="1" t="s">
        <v>374</v>
      </c>
      <c r="H4" s="1" t="s">
        <v>377</v>
      </c>
      <c r="I4">
        <v>1</v>
      </c>
      <c r="J4">
        <v>2</v>
      </c>
      <c r="K4">
        <v>3</v>
      </c>
      <c r="L4">
        <v>4</v>
      </c>
      <c r="M4">
        <v>5</v>
      </c>
      <c r="N4">
        <v>6</v>
      </c>
      <c r="O4">
        <v>7</v>
      </c>
      <c r="P4">
        <v>8</v>
      </c>
      <c r="Q4">
        <v>9</v>
      </c>
      <c r="R4">
        <v>10</v>
      </c>
      <c r="S4">
        <v>11</v>
      </c>
      <c r="T4" t="s">
        <v>381</v>
      </c>
      <c r="U4" t="s">
        <v>382</v>
      </c>
      <c r="V4" t="s">
        <v>384</v>
      </c>
      <c r="W4" t="s">
        <v>374</v>
      </c>
      <c r="X4" t="s">
        <v>385</v>
      </c>
      <c r="Y4" s="174" t="s">
        <v>34</v>
      </c>
      <c r="Z4" s="174" t="s">
        <v>35</v>
      </c>
      <c r="AA4" s="174" t="s">
        <v>36</v>
      </c>
      <c r="AB4" s="174" t="s">
        <v>357</v>
      </c>
      <c r="AC4" s="174" t="s">
        <v>34</v>
      </c>
      <c r="AD4" s="174" t="s">
        <v>35</v>
      </c>
      <c r="AE4" s="174" t="s">
        <v>36</v>
      </c>
      <c r="AF4" s="174" t="s">
        <v>357</v>
      </c>
      <c r="AG4" s="174" t="s">
        <v>12</v>
      </c>
      <c r="AH4" s="174" t="s">
        <v>34</v>
      </c>
      <c r="AI4" s="174" t="s">
        <v>35</v>
      </c>
      <c r="AJ4" s="174" t="s">
        <v>36</v>
      </c>
      <c r="AK4" s="174" t="s">
        <v>357</v>
      </c>
      <c r="AL4" s="173" t="s">
        <v>469</v>
      </c>
      <c r="AM4" s="173" t="s">
        <v>471</v>
      </c>
      <c r="AN4" s="174" t="s">
        <v>34</v>
      </c>
      <c r="AO4" s="174" t="s">
        <v>35</v>
      </c>
      <c r="AP4" s="174" t="s">
        <v>36</v>
      </c>
      <c r="AQ4" s="174" t="s">
        <v>357</v>
      </c>
      <c r="AR4" s="174" t="s">
        <v>34</v>
      </c>
      <c r="AS4" s="174" t="s">
        <v>35</v>
      </c>
      <c r="AT4" s="174" t="s">
        <v>36</v>
      </c>
      <c r="AU4" s="174" t="s">
        <v>357</v>
      </c>
      <c r="AV4" s="174" t="s">
        <v>12</v>
      </c>
      <c r="AW4" s="174" t="s">
        <v>34</v>
      </c>
      <c r="AX4" s="174" t="s">
        <v>35</v>
      </c>
      <c r="AY4" s="174" t="s">
        <v>36</v>
      </c>
      <c r="AZ4" s="174" t="s">
        <v>357</v>
      </c>
      <c r="BA4" s="173" t="s">
        <v>469</v>
      </c>
      <c r="BB4" s="173" t="s">
        <v>470</v>
      </c>
      <c r="BC4" s="174" t="s">
        <v>34</v>
      </c>
      <c r="BD4" s="174" t="s">
        <v>35</v>
      </c>
      <c r="BE4" s="174" t="s">
        <v>36</v>
      </c>
      <c r="BF4" s="174" t="s">
        <v>357</v>
      </c>
      <c r="BG4" s="174" t="s">
        <v>34</v>
      </c>
      <c r="BH4" s="174" t="s">
        <v>35</v>
      </c>
      <c r="BI4" s="174" t="s">
        <v>36</v>
      </c>
      <c r="BJ4" s="174" t="s">
        <v>357</v>
      </c>
      <c r="BK4" s="174" t="s">
        <v>12</v>
      </c>
      <c r="BL4" s="174" t="s">
        <v>34</v>
      </c>
      <c r="BM4" s="174" t="s">
        <v>35</v>
      </c>
      <c r="BN4" s="174" t="s">
        <v>36</v>
      </c>
      <c r="BO4" s="174" t="s">
        <v>357</v>
      </c>
      <c r="BP4" s="174"/>
      <c r="BQ4" s="174"/>
      <c r="BR4" s="174" t="s">
        <v>433</v>
      </c>
      <c r="BS4" s="174" t="s">
        <v>434</v>
      </c>
      <c r="BT4" s="174" t="s">
        <v>435</v>
      </c>
      <c r="BU4" s="174" t="s">
        <v>437</v>
      </c>
      <c r="BV4" s="174" t="s">
        <v>433</v>
      </c>
      <c r="BW4" s="174" t="s">
        <v>434</v>
      </c>
      <c r="BX4" s="174" t="s">
        <v>435</v>
      </c>
      <c r="BY4" s="174" t="s">
        <v>438</v>
      </c>
      <c r="BZ4" s="174" t="s">
        <v>433</v>
      </c>
      <c r="CA4" s="174" t="s">
        <v>434</v>
      </c>
      <c r="CB4" s="174" t="s">
        <v>435</v>
      </c>
      <c r="CC4" s="174" t="s">
        <v>433</v>
      </c>
      <c r="CD4" s="174" t="s">
        <v>434</v>
      </c>
      <c r="CE4" s="174" t="s">
        <v>435</v>
      </c>
      <c r="CF4" s="174" t="s">
        <v>433</v>
      </c>
      <c r="CG4" s="174" t="s">
        <v>434</v>
      </c>
      <c r="CH4" s="174" t="s">
        <v>435</v>
      </c>
      <c r="CI4" s="174" t="s">
        <v>443</v>
      </c>
      <c r="CJ4" s="174" t="s">
        <v>444</v>
      </c>
      <c r="CK4" s="174" t="s">
        <v>445</v>
      </c>
      <c r="CL4" s="174" t="s">
        <v>446</v>
      </c>
      <c r="CM4" s="174" t="s">
        <v>447</v>
      </c>
      <c r="CN4" s="174" t="s">
        <v>448</v>
      </c>
      <c r="CO4" s="174" t="s">
        <v>400</v>
      </c>
      <c r="CP4" s="174" t="s">
        <v>405</v>
      </c>
      <c r="CQ4" s="174" t="s">
        <v>451</v>
      </c>
      <c r="CR4" s="174" t="s">
        <v>452</v>
      </c>
      <c r="CS4" s="174" t="s">
        <v>453</v>
      </c>
      <c r="CT4" s="174" t="s">
        <v>454</v>
      </c>
      <c r="CU4" s="174" t="s">
        <v>451</v>
      </c>
      <c r="CV4" s="174" t="s">
        <v>400</v>
      </c>
      <c r="CW4" s="174" t="s">
        <v>405</v>
      </c>
      <c r="CX4" s="174" t="s">
        <v>451</v>
      </c>
      <c r="CY4" s="174" t="s">
        <v>452</v>
      </c>
      <c r="CZ4" s="174" t="s">
        <v>453</v>
      </c>
      <c r="DA4" s="174" t="s">
        <v>454</v>
      </c>
      <c r="DB4" s="174" t="s">
        <v>451</v>
      </c>
      <c r="DC4" s="173" t="s">
        <v>443</v>
      </c>
      <c r="DD4" s="39" t="s">
        <v>389</v>
      </c>
      <c r="DE4" s="39" t="s">
        <v>211</v>
      </c>
      <c r="DF4" s="39" t="s">
        <v>214</v>
      </c>
      <c r="DG4" s="39" t="s">
        <v>217</v>
      </c>
      <c r="DH4" s="39" t="s">
        <v>393</v>
      </c>
      <c r="DI4" s="39" t="s">
        <v>226</v>
      </c>
      <c r="DJ4" s="39" t="s">
        <v>395</v>
      </c>
      <c r="DK4" s="39" t="s">
        <v>232</v>
      </c>
      <c r="DL4" s="39" t="s">
        <v>397</v>
      </c>
      <c r="DM4" s="39" t="s">
        <v>398</v>
      </c>
      <c r="DN4" s="39" t="s">
        <v>212</v>
      </c>
      <c r="DO4" s="39" t="s">
        <v>400</v>
      </c>
      <c r="DP4" s="39" t="s">
        <v>218</v>
      </c>
      <c r="DQ4" s="39" t="s">
        <v>221</v>
      </c>
      <c r="DR4" s="39" t="s">
        <v>403</v>
      </c>
      <c r="DS4" s="39" t="s">
        <v>224</v>
      </c>
      <c r="DT4" s="39" t="s">
        <v>405</v>
      </c>
      <c r="DU4" s="39" t="s">
        <v>406</v>
      </c>
      <c r="DV4" s="39" t="s">
        <v>407</v>
      </c>
      <c r="DW4" s="39" t="s">
        <v>408</v>
      </c>
      <c r="DX4" s="39" t="s">
        <v>233</v>
      </c>
      <c r="DY4" s="39" t="s">
        <v>236</v>
      </c>
      <c r="DZ4" s="39" t="s">
        <v>239</v>
      </c>
      <c r="EA4" s="39" t="s">
        <v>210</v>
      </c>
      <c r="EB4" s="39" t="s">
        <v>414</v>
      </c>
      <c r="EC4" s="39" t="s">
        <v>264</v>
      </c>
      <c r="ED4" s="39" t="s">
        <v>416</v>
      </c>
      <c r="EE4" s="39" t="s">
        <v>219</v>
      </c>
      <c r="EF4" s="39" t="s">
        <v>419</v>
      </c>
      <c r="EG4" s="39" t="s">
        <v>421</v>
      </c>
      <c r="EH4" s="39" t="s">
        <v>422</v>
      </c>
      <c r="EI4" s="39" t="s">
        <v>228</v>
      </c>
      <c r="EJ4" s="39" t="s">
        <v>424</v>
      </c>
      <c r="EK4" s="39" t="s">
        <v>426</v>
      </c>
      <c r="EL4" s="39" t="s">
        <v>427</v>
      </c>
      <c r="EM4" s="39" t="s">
        <v>428</v>
      </c>
      <c r="EN4" s="39" t="s">
        <v>443</v>
      </c>
    </row>
    <row r="5" spans="1:144">
      <c r="A5">
        <f>別紙１!$N$1</f>
        <v>0</v>
      </c>
      <c r="B5" s="201">
        <f>別紙１!$L$5</f>
        <v>0</v>
      </c>
      <c r="C5" s="198">
        <f>別紙１!H45</f>
        <v>0</v>
      </c>
      <c r="D5" s="198">
        <f>別紙１!I45</f>
        <v>0</v>
      </c>
      <c r="E5" s="198">
        <f>別紙１!D46</f>
        <v>0</v>
      </c>
      <c r="F5" s="198">
        <f>別紙１!E46</f>
        <v>0</v>
      </c>
      <c r="G5" s="198">
        <f>別紙１!H46</f>
        <v>0</v>
      </c>
      <c r="H5" s="198">
        <f>別紙１!I46</f>
        <v>0</v>
      </c>
      <c r="I5" s="199">
        <f>別紙１!$A$51</f>
        <v>0</v>
      </c>
      <c r="J5" s="199">
        <f>別紙１!$A$52</f>
        <v>0</v>
      </c>
      <c r="K5" s="199">
        <f>別紙１!$A$53</f>
        <v>0</v>
      </c>
      <c r="L5" s="199">
        <f>別紙１!$A$54</f>
        <v>0</v>
      </c>
      <c r="M5" s="199">
        <f>別紙１!$A$55</f>
        <v>0</v>
      </c>
      <c r="N5" s="199">
        <f>別紙１!$A$56</f>
        <v>0</v>
      </c>
      <c r="O5" s="199">
        <f>別紙１!$A$57</f>
        <v>0</v>
      </c>
      <c r="P5" s="199">
        <f>別紙１!$A$57</f>
        <v>0</v>
      </c>
      <c r="Q5" s="199">
        <f>別紙１!$A$59</f>
        <v>0</v>
      </c>
      <c r="R5" s="199">
        <f>別紙１!$A$60</f>
        <v>0</v>
      </c>
      <c r="S5" s="199">
        <f>別紙１!$A$61</f>
        <v>0</v>
      </c>
      <c r="T5" s="199">
        <f>別紙２!$A$5</f>
        <v>0</v>
      </c>
      <c r="U5" s="199">
        <f>別紙２!$A$6</f>
        <v>0</v>
      </c>
      <c r="V5" s="199">
        <f>別紙２!$J$6</f>
        <v>0</v>
      </c>
      <c r="W5" s="199">
        <f>別紙２!$L$6</f>
        <v>0</v>
      </c>
      <c r="X5" s="199">
        <f>別紙２!$N$6</f>
        <v>0</v>
      </c>
      <c r="Y5" s="199">
        <f>別紙２!E21</f>
        <v>0</v>
      </c>
      <c r="Z5" s="199">
        <f>別紙２!F21</f>
        <v>0</v>
      </c>
      <c r="AA5" s="199">
        <f>別紙２!G21</f>
        <v>0</v>
      </c>
      <c r="AB5" s="199">
        <f>別紙２!H21</f>
        <v>0</v>
      </c>
      <c r="AC5" s="199">
        <f>別紙２!I21</f>
        <v>0</v>
      </c>
      <c r="AD5" s="199">
        <f>別紙２!J21</f>
        <v>0</v>
      </c>
      <c r="AE5" s="199">
        <f>別紙２!K21</f>
        <v>0</v>
      </c>
      <c r="AF5" s="199">
        <f>別紙２!L21</f>
        <v>0</v>
      </c>
      <c r="AG5" s="198">
        <f>別紙２!M21</f>
        <v>0</v>
      </c>
      <c r="AH5" s="199">
        <f>別紙２!N21</f>
        <v>0</v>
      </c>
      <c r="AI5" s="199">
        <f>別紙２!O21</f>
        <v>0</v>
      </c>
      <c r="AJ5" s="199">
        <f>別紙２!P21</f>
        <v>0</v>
      </c>
      <c r="AK5" s="199">
        <f>別紙２!Q21</f>
        <v>0</v>
      </c>
      <c r="AL5" s="199">
        <f>別紙２!R21</f>
        <v>0</v>
      </c>
      <c r="AM5" s="199">
        <f>別紙２!S21</f>
        <v>0</v>
      </c>
      <c r="AN5" s="200">
        <f>別紙２!E22</f>
        <v>0</v>
      </c>
      <c r="AO5" s="200">
        <f>別紙２!F22</f>
        <v>0</v>
      </c>
      <c r="AP5" s="198">
        <f>別紙２!G22</f>
        <v>0</v>
      </c>
      <c r="AQ5" s="198">
        <f>別紙２!H22</f>
        <v>0</v>
      </c>
      <c r="AR5" s="198">
        <f>別紙２!I22</f>
        <v>0</v>
      </c>
      <c r="AS5" s="198">
        <f>別紙２!J22</f>
        <v>0</v>
      </c>
      <c r="AT5" s="198">
        <f>別紙２!K22</f>
        <v>0</v>
      </c>
      <c r="AU5" s="198">
        <f>別紙２!L22</f>
        <v>0</v>
      </c>
      <c r="AV5" s="198">
        <f>別紙２!M22</f>
        <v>0</v>
      </c>
      <c r="AW5" s="198">
        <f>別紙２!N22</f>
        <v>0</v>
      </c>
      <c r="AX5" s="198">
        <f>別紙２!O22</f>
        <v>0</v>
      </c>
      <c r="AY5" s="198">
        <f>別紙２!P22</f>
        <v>0</v>
      </c>
      <c r="AZ5" s="198">
        <f>別紙２!Q22</f>
        <v>0</v>
      </c>
      <c r="BA5" s="198">
        <f>別紙２!R22</f>
        <v>0</v>
      </c>
      <c r="BB5" s="198">
        <f>別紙２!S22</f>
        <v>0</v>
      </c>
      <c r="BC5" s="198">
        <f>別紙２!E23</f>
        <v>0</v>
      </c>
      <c r="BD5" s="198">
        <f>別紙２!F23</f>
        <v>0</v>
      </c>
      <c r="BE5" s="198">
        <f>別紙２!G23</f>
        <v>0</v>
      </c>
      <c r="BF5" s="198">
        <f>別紙２!H23</f>
        <v>0</v>
      </c>
      <c r="BG5" s="198">
        <f>別紙２!I23</f>
        <v>0</v>
      </c>
      <c r="BH5" s="198">
        <f>別紙２!J23</f>
        <v>0</v>
      </c>
      <c r="BI5" s="198">
        <f>別紙２!K23</f>
        <v>0</v>
      </c>
      <c r="BJ5" s="198">
        <f>別紙２!L23</f>
        <v>0</v>
      </c>
      <c r="BK5" s="198">
        <f>別紙２!M23</f>
        <v>0</v>
      </c>
      <c r="BL5" s="198">
        <f>別紙２!N23</f>
        <v>0</v>
      </c>
      <c r="BM5" s="198">
        <f>別紙２!O23</f>
        <v>0</v>
      </c>
      <c r="BN5" s="198">
        <f>別紙２!P23</f>
        <v>0</v>
      </c>
      <c r="BO5" s="198">
        <f>別紙２!Q23</f>
        <v>0</v>
      </c>
      <c r="BP5" s="198">
        <f>別紙２!R23</f>
        <v>0</v>
      </c>
      <c r="BQ5" s="198">
        <f>別紙２!S23</f>
        <v>0</v>
      </c>
      <c r="BR5" s="199">
        <f>別紙２!F32</f>
        <v>0</v>
      </c>
      <c r="BS5" s="199">
        <f>別紙２!G32</f>
        <v>0</v>
      </c>
      <c r="BT5" s="198">
        <f>別紙２!$I$32</f>
        <v>0</v>
      </c>
      <c r="BU5" s="198">
        <f>別紙２!$D$33</f>
        <v>0</v>
      </c>
      <c r="BV5" s="198">
        <f>別紙２!F33</f>
        <v>0</v>
      </c>
      <c r="BW5" s="198">
        <f>別紙２!G33</f>
        <v>0</v>
      </c>
      <c r="BX5" s="198">
        <f>別紙２!$I$33</f>
        <v>0</v>
      </c>
      <c r="BY5" s="198">
        <f>別紙２!$K$33</f>
        <v>0</v>
      </c>
      <c r="BZ5" s="198">
        <f>別紙２!F34</f>
        <v>0</v>
      </c>
      <c r="CA5" s="198">
        <f>別紙２!G34</f>
        <v>0</v>
      </c>
      <c r="CB5" s="198">
        <f>別紙２!$I$34</f>
        <v>0</v>
      </c>
      <c r="CC5" s="198">
        <f>別紙２!F35</f>
        <v>0</v>
      </c>
      <c r="CD5" s="198">
        <f>別紙２!G35</f>
        <v>0</v>
      </c>
      <c r="CE5" s="198">
        <f>別紙２!$I$35</f>
        <v>0</v>
      </c>
      <c r="CF5" s="198">
        <f>別紙２!F36</f>
        <v>0</v>
      </c>
      <c r="CG5" s="198">
        <f>別紙２!G36</f>
        <v>0</v>
      </c>
      <c r="CH5" s="198">
        <f>別紙２!$I$35</f>
        <v>0</v>
      </c>
      <c r="CI5" s="198">
        <f>別紙２!$P$33</f>
        <v>0</v>
      </c>
      <c r="CJ5" s="198">
        <f>別紙２!$P$35</f>
        <v>0</v>
      </c>
      <c r="CK5" s="198">
        <f>別紙２!$S$32</f>
        <v>0</v>
      </c>
      <c r="CL5" s="198">
        <f>別紙２!$S$33</f>
        <v>0</v>
      </c>
      <c r="CM5" s="198">
        <f>別紙２!$S$34</f>
        <v>0</v>
      </c>
      <c r="CN5" s="198">
        <f>別紙２!$S$35</f>
        <v>0</v>
      </c>
      <c r="CO5" s="198">
        <f>別紙２!B46</f>
        <v>0</v>
      </c>
      <c r="CP5" s="198">
        <f>別紙２!C46</f>
        <v>0</v>
      </c>
      <c r="CQ5" s="198">
        <f>別紙２!D46</f>
        <v>0</v>
      </c>
      <c r="CR5" s="198">
        <f>別紙２!E46</f>
        <v>0</v>
      </c>
      <c r="CS5" s="198">
        <f>別紙２!F46</f>
        <v>0</v>
      </c>
      <c r="CT5" s="198">
        <f>別紙２!G46</f>
        <v>0</v>
      </c>
      <c r="CU5" s="198">
        <f>別紙２!H46</f>
        <v>0</v>
      </c>
      <c r="CV5" s="198">
        <f>別紙２!I46</f>
        <v>0</v>
      </c>
      <c r="CW5" s="198">
        <f>別紙２!J46</f>
        <v>0</v>
      </c>
      <c r="CX5" s="198">
        <f>別紙２!K46</f>
        <v>0</v>
      </c>
      <c r="CY5" s="198">
        <f>別紙２!L46</f>
        <v>0</v>
      </c>
      <c r="CZ5" s="198">
        <f>別紙２!M46</f>
        <v>0</v>
      </c>
      <c r="DA5" s="198">
        <f>別紙２!N46</f>
        <v>0</v>
      </c>
      <c r="DB5" s="198">
        <f>別紙２!O46</f>
        <v>0</v>
      </c>
      <c r="DC5" s="198">
        <f>別紙２!$A$54</f>
        <v>0</v>
      </c>
      <c r="DD5" s="198">
        <f>別紙２!B53</f>
        <v>0</v>
      </c>
      <c r="DE5" s="198">
        <f>別紙２!B54</f>
        <v>0</v>
      </c>
      <c r="DF5" s="198">
        <f>別紙２!B55</f>
        <v>0</v>
      </c>
      <c r="DG5" s="198">
        <f>別紙２!B56</f>
        <v>0</v>
      </c>
      <c r="DH5" s="198">
        <f>別紙２!B57</f>
        <v>0</v>
      </c>
      <c r="DI5" s="198">
        <f>別紙２!B58</f>
        <v>0</v>
      </c>
      <c r="DJ5" s="198">
        <f>別紙２!E53</f>
        <v>0</v>
      </c>
      <c r="DK5" s="198">
        <f>別紙２!E54</f>
        <v>0</v>
      </c>
      <c r="DL5" s="198">
        <f>別紙２!E55</f>
        <v>0</v>
      </c>
      <c r="DM5" s="198">
        <f>別紙２!E56</f>
        <v>0</v>
      </c>
      <c r="DN5" s="198">
        <f>別紙２!E57</f>
        <v>0</v>
      </c>
      <c r="DO5" s="198">
        <f>別紙２!E58</f>
        <v>0</v>
      </c>
      <c r="DP5" s="198">
        <f>別紙２!H53</f>
        <v>0</v>
      </c>
      <c r="DQ5" s="198">
        <f>別紙２!H54</f>
        <v>0</v>
      </c>
      <c r="DR5" s="198">
        <f>別紙２!H55</f>
        <v>0</v>
      </c>
      <c r="DS5" s="198">
        <f>別紙２!H56</f>
        <v>0</v>
      </c>
      <c r="DT5" s="198">
        <f>別紙２!H57</f>
        <v>0</v>
      </c>
      <c r="DU5" s="198">
        <f>別紙２!H58</f>
        <v>0</v>
      </c>
      <c r="DV5" s="198">
        <f>別紙２!K53</f>
        <v>0</v>
      </c>
      <c r="DW5" s="198">
        <f>別紙２!K54</f>
        <v>0</v>
      </c>
      <c r="DX5" s="198">
        <f>別紙２!K55</f>
        <v>0</v>
      </c>
      <c r="DY5" s="198">
        <f>別紙２!K56</f>
        <v>0</v>
      </c>
      <c r="DZ5" s="198">
        <f>別紙２!K57</f>
        <v>0</v>
      </c>
      <c r="EA5" s="198">
        <f>別紙２!K58</f>
        <v>0</v>
      </c>
      <c r="EB5" s="198">
        <f>別紙２!N53</f>
        <v>0</v>
      </c>
      <c r="EC5" s="198">
        <f>別紙２!N54</f>
        <v>0</v>
      </c>
      <c r="ED5" s="198">
        <f>別紙２!N55</f>
        <v>0</v>
      </c>
      <c r="EE5" s="198">
        <f>別紙２!N56</f>
        <v>0</v>
      </c>
      <c r="EF5" s="198">
        <f>別紙２!N57</f>
        <v>0</v>
      </c>
      <c r="EG5" s="198">
        <f>別紙２!N58</f>
        <v>0</v>
      </c>
      <c r="EH5" s="198">
        <f>別紙２!Q53</f>
        <v>0</v>
      </c>
      <c r="EI5" s="198">
        <f>別紙２!Q54</f>
        <v>0</v>
      </c>
      <c r="EJ5" s="198">
        <f>別紙２!Q55</f>
        <v>0</v>
      </c>
      <c r="EK5" s="198">
        <f>別紙２!Q56</f>
        <v>0</v>
      </c>
      <c r="EL5" s="198">
        <f>別紙２!Q57</f>
        <v>0</v>
      </c>
      <c r="EM5" s="198">
        <f>別紙２!Q58</f>
        <v>0</v>
      </c>
      <c r="EN5" s="198">
        <f>別紙２!$A$62</f>
        <v>0</v>
      </c>
    </row>
    <row r="8" spans="1:144">
      <c r="A8" s="39" t="s">
        <v>487</v>
      </c>
      <c r="B8" t="s">
        <v>488</v>
      </c>
      <c r="C8" s="39" t="s">
        <v>489</v>
      </c>
      <c r="D8" s="39" t="s">
        <v>503</v>
      </c>
      <c r="E8" t="s">
        <v>27</v>
      </c>
      <c r="F8" t="s">
        <v>490</v>
      </c>
      <c r="G8" t="s">
        <v>6</v>
      </c>
      <c r="H8" t="s">
        <v>24</v>
      </c>
      <c r="I8" t="s">
        <v>7</v>
      </c>
      <c r="J8" t="s">
        <v>8</v>
      </c>
      <c r="K8" t="s">
        <v>491</v>
      </c>
      <c r="L8" t="s">
        <v>492</v>
      </c>
      <c r="M8" t="s">
        <v>493</v>
      </c>
      <c r="N8" t="s">
        <v>494</v>
      </c>
      <c r="O8" t="s">
        <v>495</v>
      </c>
      <c r="P8" t="s">
        <v>496</v>
      </c>
      <c r="Q8" t="s">
        <v>15</v>
      </c>
      <c r="R8" t="s">
        <v>16</v>
      </c>
      <c r="AD8" t="s">
        <v>497</v>
      </c>
    </row>
    <row r="9" spans="1:144">
      <c r="A9" t="str">
        <f>IF($A$5=0,"",$A$5)</f>
        <v/>
      </c>
      <c r="B9" s="197"/>
      <c r="C9">
        <f>別紙１!A16</f>
        <v>1</v>
      </c>
      <c r="D9" t="str">
        <f>IF($B$5=0,"",$B$5)</f>
        <v/>
      </c>
      <c r="E9" t="str">
        <f>IF(別紙１!C16=0,"",別紙１!C16)</f>
        <v/>
      </c>
      <c r="F9" t="str">
        <f>IF(別紙１!D16=0,"",別紙１!D16)</f>
        <v/>
      </c>
      <c r="G9" t="str">
        <f>IF(別紙１!E16=0,"",別紙１!E16)</f>
        <v/>
      </c>
      <c r="H9" t="str">
        <f>IF(別紙１!F16=0,"",別紙１!F16)</f>
        <v/>
      </c>
      <c r="I9" t="str">
        <f>IF(別紙１!G16=0,"",別紙１!G16)</f>
        <v/>
      </c>
      <c r="J9" t="str">
        <f>IF(別紙１!H16=0,"",別紙１!H16)</f>
        <v/>
      </c>
      <c r="K9" t="str">
        <f>IF(別紙１!I16=0,"",別紙１!I16)</f>
        <v/>
      </c>
      <c r="L9" t="str">
        <f>IF(別紙１!J16=0,"",別紙１!J16)</f>
        <v/>
      </c>
      <c r="M9" t="str">
        <f>IF(別紙１!K16=0,"",別紙１!K16)</f>
        <v/>
      </c>
      <c r="N9" t="str">
        <f>IF(別紙１!L16=0,"",別紙１!L16)</f>
        <v/>
      </c>
      <c r="O9" t="str">
        <f>IF(別紙１!M16=0,"",別紙１!M16)</f>
        <v/>
      </c>
      <c r="P9" t="str">
        <f>IF(別紙１!N16=0,"",別紙１!N16)</f>
        <v/>
      </c>
      <c r="Q9" t="str">
        <f>IF(別紙１!O16=0,"",別紙１!O16)</f>
        <v/>
      </c>
      <c r="R9" t="str">
        <f>IF(別紙１!P16=0,"",別紙１!P16)</f>
        <v/>
      </c>
      <c r="AD9" t="s">
        <v>498</v>
      </c>
    </row>
    <row r="10" spans="1:144">
      <c r="A10" t="str">
        <f t="shared" ref="A10:A28" si="0">IF($A$5=0,"",$A$5)</f>
        <v/>
      </c>
      <c r="B10" t="str">
        <f>IF(B9=0,"",B9)</f>
        <v/>
      </c>
      <c r="C10">
        <f>別紙１!A17</f>
        <v>2</v>
      </c>
      <c r="D10" t="str">
        <f t="shared" ref="D10:D28" si="1">IF($B$5=0,"",$B$5)</f>
        <v/>
      </c>
      <c r="E10" t="str">
        <f>IF(別紙１!C17=0,"",別紙１!C17)</f>
        <v/>
      </c>
      <c r="F10" t="str">
        <f>IF(別紙１!D17=0,"",別紙１!D17)</f>
        <v/>
      </c>
      <c r="G10" t="str">
        <f>IF(別紙１!E17=0,"",別紙１!E17)</f>
        <v/>
      </c>
      <c r="H10" t="str">
        <f>IF(別紙１!F17=0,"",別紙１!F17)</f>
        <v/>
      </c>
      <c r="I10" t="str">
        <f>IF(別紙１!G17=0,"",別紙１!G17)</f>
        <v/>
      </c>
      <c r="J10" t="str">
        <f>IF(別紙１!H17=0,"",別紙１!H17)</f>
        <v/>
      </c>
      <c r="K10" t="str">
        <f>IF(別紙１!I17=0,"",別紙１!I17)</f>
        <v/>
      </c>
      <c r="L10" t="str">
        <f>IF(別紙１!J17=0,"",別紙１!J17)</f>
        <v/>
      </c>
      <c r="M10" t="str">
        <f>IF(別紙１!K17=0,"",別紙１!K17)</f>
        <v/>
      </c>
      <c r="N10" t="str">
        <f>IF(別紙１!L17=0,"",別紙１!L17)</f>
        <v/>
      </c>
      <c r="O10" t="str">
        <f>IF(別紙１!M17=0,"",別紙１!M17)</f>
        <v/>
      </c>
      <c r="P10" t="str">
        <f>IF(別紙１!N17=0,"",別紙１!N17)</f>
        <v/>
      </c>
      <c r="Q10" t="str">
        <f>IF(別紙１!O17=0,"",別紙１!O17)</f>
        <v/>
      </c>
      <c r="R10" t="str">
        <f>IF(別紙１!P17=0,"",別紙１!P17)</f>
        <v/>
      </c>
      <c r="AD10" t="s">
        <v>499</v>
      </c>
    </row>
    <row r="11" spans="1:144">
      <c r="A11" t="str">
        <f t="shared" si="0"/>
        <v/>
      </c>
      <c r="B11" t="str">
        <f>B10</f>
        <v/>
      </c>
      <c r="C11">
        <f>別紙１!A18</f>
        <v>3</v>
      </c>
      <c r="D11" t="str">
        <f t="shared" si="1"/>
        <v/>
      </c>
      <c r="E11" t="str">
        <f>IF(別紙１!C18=0,"",別紙１!C18)</f>
        <v/>
      </c>
      <c r="F11" t="str">
        <f>IF(別紙１!D18=0,"",別紙１!D18)</f>
        <v/>
      </c>
      <c r="G11" t="str">
        <f>IF(別紙１!E18=0,"",別紙１!E18)</f>
        <v/>
      </c>
      <c r="H11" t="str">
        <f>IF(別紙１!F18=0,"",別紙１!F18)</f>
        <v/>
      </c>
      <c r="I11" t="str">
        <f>IF(別紙１!G18=0,"",別紙１!G18)</f>
        <v/>
      </c>
      <c r="J11" t="str">
        <f>IF(別紙１!H18=0,"",別紙１!H18)</f>
        <v/>
      </c>
      <c r="K11" t="str">
        <f>IF(別紙１!I18=0,"",別紙１!I18)</f>
        <v/>
      </c>
      <c r="L11" t="str">
        <f>IF(別紙１!J18=0,"",別紙１!J18)</f>
        <v/>
      </c>
      <c r="M11" t="str">
        <f>IF(別紙１!K18=0,"",別紙１!K18)</f>
        <v/>
      </c>
      <c r="N11" t="str">
        <f>IF(別紙１!L18=0,"",別紙１!L18)</f>
        <v/>
      </c>
      <c r="O11" t="str">
        <f>IF(別紙１!M18=0,"",別紙１!M18)</f>
        <v/>
      </c>
      <c r="P11" t="str">
        <f>IF(別紙１!N18=0,"",別紙１!N18)</f>
        <v/>
      </c>
      <c r="Q11" t="str">
        <f>IF(別紙１!O18=0,"",別紙１!O18)</f>
        <v/>
      </c>
      <c r="R11" t="str">
        <f>IF(別紙１!P18=0,"",別紙１!P18)</f>
        <v/>
      </c>
      <c r="AD11" t="s">
        <v>500</v>
      </c>
    </row>
    <row r="12" spans="1:144">
      <c r="A12" t="str">
        <f t="shared" si="0"/>
        <v/>
      </c>
      <c r="B12" t="str">
        <f t="shared" ref="B12:B28" si="2">B11</f>
        <v/>
      </c>
      <c r="C12">
        <f>別紙１!A19</f>
        <v>4</v>
      </c>
      <c r="D12" t="str">
        <f t="shared" si="1"/>
        <v/>
      </c>
      <c r="E12" t="str">
        <f>IF(別紙１!C19=0,"",別紙１!C19)</f>
        <v/>
      </c>
      <c r="F12" t="str">
        <f>IF(別紙１!D19=0,"",別紙１!D19)</f>
        <v/>
      </c>
      <c r="G12" t="str">
        <f>IF(別紙１!E19=0,"",別紙１!E19)</f>
        <v/>
      </c>
      <c r="H12" t="str">
        <f>IF(別紙１!F19=0,"",別紙１!F19)</f>
        <v/>
      </c>
      <c r="I12" t="str">
        <f>IF(別紙１!G19=0,"",別紙１!G19)</f>
        <v/>
      </c>
      <c r="J12" t="str">
        <f>IF(別紙１!H19=0,"",別紙１!H19)</f>
        <v/>
      </c>
      <c r="K12" t="str">
        <f>IF(別紙１!I19=0,"",別紙１!I19)</f>
        <v/>
      </c>
      <c r="L12" t="str">
        <f>IF(別紙１!J19=0,"",別紙１!J19)</f>
        <v/>
      </c>
      <c r="M12" t="str">
        <f>IF(別紙１!K19=0,"",別紙１!K19)</f>
        <v/>
      </c>
      <c r="N12" t="str">
        <f>IF(別紙１!L19=0,"",別紙１!L19)</f>
        <v/>
      </c>
      <c r="O12" t="str">
        <f>IF(別紙１!M19=0,"",別紙１!M19)</f>
        <v/>
      </c>
      <c r="P12" t="str">
        <f>IF(別紙１!N19=0,"",別紙１!N19)</f>
        <v/>
      </c>
      <c r="Q12" t="str">
        <f>IF(別紙１!O19=0,"",別紙１!O19)</f>
        <v/>
      </c>
      <c r="R12" t="str">
        <f>IF(別紙１!P19=0,"",別紙１!P19)</f>
        <v/>
      </c>
    </row>
    <row r="13" spans="1:144">
      <c r="A13" t="str">
        <f t="shared" si="0"/>
        <v/>
      </c>
      <c r="B13" t="str">
        <f t="shared" si="2"/>
        <v/>
      </c>
      <c r="C13">
        <f>別紙１!A20</f>
        <v>5</v>
      </c>
      <c r="D13" t="str">
        <f t="shared" si="1"/>
        <v/>
      </c>
      <c r="E13" t="str">
        <f>IF(別紙１!C20=0,"",別紙１!C20)</f>
        <v/>
      </c>
      <c r="F13" t="str">
        <f>IF(別紙１!D20=0,"",別紙１!D20)</f>
        <v/>
      </c>
      <c r="G13" t="str">
        <f>IF(別紙１!E20=0,"",別紙１!E20)</f>
        <v/>
      </c>
      <c r="H13" t="str">
        <f>IF(別紙１!F20=0,"",別紙１!F20)</f>
        <v/>
      </c>
      <c r="I13" t="str">
        <f>IF(別紙１!G20=0,"",別紙１!G20)</f>
        <v/>
      </c>
      <c r="J13" t="str">
        <f>IF(別紙１!H20=0,"",別紙１!H20)</f>
        <v/>
      </c>
      <c r="K13" t="str">
        <f>IF(別紙１!I20=0,"",別紙１!I20)</f>
        <v/>
      </c>
      <c r="L13" t="str">
        <f>IF(別紙１!J20=0,"",別紙１!J20)</f>
        <v/>
      </c>
      <c r="M13" t="str">
        <f>IF(別紙１!K20=0,"",別紙１!K20)</f>
        <v/>
      </c>
      <c r="N13" t="str">
        <f>IF(別紙１!L20=0,"",別紙１!L20)</f>
        <v/>
      </c>
      <c r="O13" t="str">
        <f>IF(別紙１!M20=0,"",別紙１!M20)</f>
        <v/>
      </c>
      <c r="P13" t="str">
        <f>IF(別紙１!N20=0,"",別紙１!N20)</f>
        <v/>
      </c>
      <c r="Q13" t="str">
        <f>IF(別紙１!O20=0,"",別紙１!O20)</f>
        <v/>
      </c>
      <c r="R13" t="str">
        <f>IF(別紙１!P20=0,"",別紙１!P20)</f>
        <v/>
      </c>
    </row>
    <row r="14" spans="1:144">
      <c r="A14" t="str">
        <f t="shared" si="0"/>
        <v/>
      </c>
      <c r="B14" t="str">
        <f t="shared" si="2"/>
        <v/>
      </c>
      <c r="C14">
        <f>別紙１!A21</f>
        <v>6</v>
      </c>
      <c r="D14" t="str">
        <f t="shared" si="1"/>
        <v/>
      </c>
      <c r="E14" t="str">
        <f>IF(別紙１!C21=0,"",別紙１!C21)</f>
        <v/>
      </c>
      <c r="F14" t="str">
        <f>IF(別紙１!D21=0,"",別紙１!D21)</f>
        <v/>
      </c>
      <c r="G14" t="str">
        <f>IF(別紙１!E21=0,"",別紙１!E21)</f>
        <v/>
      </c>
      <c r="H14" t="str">
        <f>IF(別紙１!F21=0,"",別紙１!F21)</f>
        <v/>
      </c>
      <c r="I14" t="str">
        <f>IF(別紙１!G21=0,"",別紙１!G21)</f>
        <v/>
      </c>
      <c r="J14" t="str">
        <f>IF(別紙１!H21=0,"",別紙１!H21)</f>
        <v/>
      </c>
      <c r="K14" t="str">
        <f>IF(別紙１!I21=0,"",別紙１!I21)</f>
        <v/>
      </c>
      <c r="L14" t="str">
        <f>IF(別紙１!J21=0,"",別紙１!J21)</f>
        <v/>
      </c>
      <c r="M14" t="str">
        <f>IF(別紙１!K21=0,"",別紙１!K21)</f>
        <v/>
      </c>
      <c r="N14" t="str">
        <f>IF(別紙１!L21=0,"",別紙１!L21)</f>
        <v/>
      </c>
      <c r="O14" t="str">
        <f>IF(別紙１!M21=0,"",別紙１!M21)</f>
        <v/>
      </c>
      <c r="P14" t="str">
        <f>IF(別紙１!N21=0,"",別紙１!N21)</f>
        <v/>
      </c>
      <c r="Q14" t="str">
        <f>IF(別紙１!O21=0,"",別紙１!O21)</f>
        <v/>
      </c>
      <c r="R14" t="str">
        <f>IF(別紙１!P21=0,"",別紙１!P21)</f>
        <v/>
      </c>
    </row>
    <row r="15" spans="1:144">
      <c r="A15" t="str">
        <f t="shared" si="0"/>
        <v/>
      </c>
      <c r="B15" t="str">
        <f t="shared" si="2"/>
        <v/>
      </c>
      <c r="C15">
        <f>別紙１!A22</f>
        <v>7</v>
      </c>
      <c r="D15" t="str">
        <f t="shared" si="1"/>
        <v/>
      </c>
      <c r="E15" t="str">
        <f>IF(別紙１!C22=0,"",別紙１!C22)</f>
        <v/>
      </c>
      <c r="F15" t="str">
        <f>IF(別紙１!D22=0,"",別紙１!D22)</f>
        <v/>
      </c>
      <c r="G15" t="str">
        <f>IF(別紙１!E22=0,"",別紙１!E22)</f>
        <v/>
      </c>
      <c r="H15" t="str">
        <f>IF(別紙１!F22=0,"",別紙１!F22)</f>
        <v/>
      </c>
      <c r="I15" t="str">
        <f>IF(別紙１!G22=0,"",別紙１!G22)</f>
        <v/>
      </c>
      <c r="J15" t="str">
        <f>IF(別紙１!H22=0,"",別紙１!H22)</f>
        <v/>
      </c>
      <c r="K15" t="str">
        <f>IF(別紙１!I22=0,"",別紙１!I22)</f>
        <v/>
      </c>
      <c r="L15" t="str">
        <f>IF(別紙１!J22=0,"",別紙１!J22)</f>
        <v/>
      </c>
      <c r="M15" t="str">
        <f>IF(別紙１!K22=0,"",別紙１!K22)</f>
        <v/>
      </c>
      <c r="N15" t="str">
        <f>IF(別紙１!L22=0,"",別紙１!L22)</f>
        <v/>
      </c>
      <c r="O15" t="str">
        <f>IF(別紙１!M22=0,"",別紙１!M22)</f>
        <v/>
      </c>
      <c r="P15" t="str">
        <f>IF(別紙１!N22=0,"",別紙１!N22)</f>
        <v/>
      </c>
      <c r="Q15" t="str">
        <f>IF(別紙１!O22=0,"",別紙１!O22)</f>
        <v/>
      </c>
      <c r="R15" t="str">
        <f>IF(別紙１!P22=0,"",別紙１!P22)</f>
        <v/>
      </c>
    </row>
    <row r="16" spans="1:144">
      <c r="A16" t="str">
        <f t="shared" si="0"/>
        <v/>
      </c>
      <c r="B16" t="str">
        <f t="shared" si="2"/>
        <v/>
      </c>
      <c r="C16">
        <f>別紙１!A23</f>
        <v>8</v>
      </c>
      <c r="D16" t="str">
        <f t="shared" si="1"/>
        <v/>
      </c>
      <c r="E16" t="str">
        <f>IF(別紙１!C23=0,"",別紙１!C23)</f>
        <v/>
      </c>
      <c r="F16" t="str">
        <f>IF(別紙１!D23=0,"",別紙１!D23)</f>
        <v/>
      </c>
      <c r="G16" t="str">
        <f>IF(別紙１!E23=0,"",別紙１!E23)</f>
        <v/>
      </c>
      <c r="H16" t="str">
        <f>IF(別紙１!F23=0,"",別紙１!F23)</f>
        <v/>
      </c>
      <c r="I16" t="str">
        <f>IF(別紙１!G23=0,"",別紙１!G23)</f>
        <v/>
      </c>
      <c r="J16" t="str">
        <f>IF(別紙１!H23=0,"",別紙１!H23)</f>
        <v/>
      </c>
      <c r="K16" t="str">
        <f>IF(別紙１!I23=0,"",別紙１!I23)</f>
        <v/>
      </c>
      <c r="L16" t="str">
        <f>IF(別紙１!J23=0,"",別紙１!J23)</f>
        <v/>
      </c>
      <c r="M16" t="str">
        <f>IF(別紙１!K23=0,"",別紙１!K23)</f>
        <v/>
      </c>
      <c r="N16" t="str">
        <f>IF(別紙１!L23=0,"",別紙１!L23)</f>
        <v/>
      </c>
      <c r="O16" t="str">
        <f>IF(別紙１!M23=0,"",別紙１!M23)</f>
        <v/>
      </c>
      <c r="P16" t="str">
        <f>IF(別紙１!N23=0,"",別紙１!N23)</f>
        <v/>
      </c>
      <c r="Q16" t="str">
        <f>IF(別紙１!O23=0,"",別紙１!O23)</f>
        <v/>
      </c>
      <c r="R16" t="str">
        <f>IF(別紙１!P23=0,"",別紙１!P23)</f>
        <v/>
      </c>
    </row>
    <row r="17" spans="1:18">
      <c r="A17" t="str">
        <f t="shared" si="0"/>
        <v/>
      </c>
      <c r="B17" t="str">
        <f t="shared" si="2"/>
        <v/>
      </c>
      <c r="C17">
        <f>別紙１!A24</f>
        <v>9</v>
      </c>
      <c r="D17" t="str">
        <f t="shared" si="1"/>
        <v/>
      </c>
      <c r="E17" t="str">
        <f>IF(別紙１!C24=0,"",別紙１!C24)</f>
        <v/>
      </c>
      <c r="F17" t="str">
        <f>IF(別紙１!D24=0,"",別紙１!D24)</f>
        <v/>
      </c>
      <c r="G17" t="str">
        <f>IF(別紙１!E24=0,"",別紙１!E24)</f>
        <v/>
      </c>
      <c r="H17" t="str">
        <f>IF(別紙１!F24=0,"",別紙１!F24)</f>
        <v/>
      </c>
      <c r="I17" t="str">
        <f>IF(別紙１!G24=0,"",別紙１!G24)</f>
        <v/>
      </c>
      <c r="J17" t="str">
        <f>IF(別紙１!H24=0,"",別紙１!H24)</f>
        <v/>
      </c>
      <c r="K17" t="str">
        <f>IF(別紙１!I24=0,"",別紙１!I24)</f>
        <v/>
      </c>
      <c r="L17" t="str">
        <f>IF(別紙１!J24=0,"",別紙１!J24)</f>
        <v/>
      </c>
      <c r="M17" t="str">
        <f>IF(別紙１!K24=0,"",別紙１!K24)</f>
        <v/>
      </c>
      <c r="N17" t="str">
        <f>IF(別紙１!L24=0,"",別紙１!L24)</f>
        <v/>
      </c>
      <c r="O17" t="str">
        <f>IF(別紙１!M24=0,"",別紙１!M24)</f>
        <v/>
      </c>
      <c r="P17" t="str">
        <f>IF(別紙１!N24=0,"",別紙１!N24)</f>
        <v/>
      </c>
      <c r="Q17" t="str">
        <f>IF(別紙１!O24=0,"",別紙１!O24)</f>
        <v/>
      </c>
      <c r="R17" t="str">
        <f>IF(別紙１!P24=0,"",別紙１!P24)</f>
        <v/>
      </c>
    </row>
    <row r="18" spans="1:18">
      <c r="A18" t="str">
        <f t="shared" si="0"/>
        <v/>
      </c>
      <c r="B18" t="str">
        <f t="shared" si="2"/>
        <v/>
      </c>
      <c r="C18">
        <f>別紙１!A25</f>
        <v>10</v>
      </c>
      <c r="D18" t="str">
        <f t="shared" si="1"/>
        <v/>
      </c>
      <c r="E18" t="str">
        <f>IF(別紙１!C25=0,"",別紙１!C25)</f>
        <v/>
      </c>
      <c r="F18" t="str">
        <f>IF(別紙１!D25=0,"",別紙１!D25)</f>
        <v/>
      </c>
      <c r="G18" t="str">
        <f>IF(別紙１!E25=0,"",別紙１!E25)</f>
        <v/>
      </c>
      <c r="H18" t="str">
        <f>IF(別紙１!F25=0,"",別紙１!F25)</f>
        <v/>
      </c>
      <c r="I18" t="str">
        <f>IF(別紙１!G25=0,"",別紙１!G25)</f>
        <v/>
      </c>
      <c r="J18" t="str">
        <f>IF(別紙１!H25=0,"",別紙１!H25)</f>
        <v/>
      </c>
      <c r="K18" t="str">
        <f>IF(別紙１!I25=0,"",別紙１!I25)</f>
        <v/>
      </c>
      <c r="L18" t="str">
        <f>IF(別紙１!J25=0,"",別紙１!J25)</f>
        <v/>
      </c>
      <c r="M18" t="str">
        <f>IF(別紙１!K25=0,"",別紙１!K25)</f>
        <v/>
      </c>
      <c r="N18" t="str">
        <f>IF(別紙１!L25=0,"",別紙１!L25)</f>
        <v/>
      </c>
      <c r="O18" t="str">
        <f>IF(別紙１!M25=0,"",別紙１!M25)</f>
        <v/>
      </c>
      <c r="P18" t="str">
        <f>IF(別紙１!N25=0,"",別紙１!N25)</f>
        <v/>
      </c>
      <c r="Q18" t="str">
        <f>IF(別紙１!O25=0,"",別紙１!O25)</f>
        <v/>
      </c>
      <c r="R18" t="str">
        <f>IF(別紙１!P25=0,"",別紙１!P25)</f>
        <v/>
      </c>
    </row>
    <row r="19" spans="1:18">
      <c r="A19" t="str">
        <f t="shared" si="0"/>
        <v/>
      </c>
      <c r="B19" t="str">
        <f t="shared" si="2"/>
        <v/>
      </c>
      <c r="C19">
        <f>別紙１!A26</f>
        <v>11</v>
      </c>
      <c r="D19" t="str">
        <f t="shared" si="1"/>
        <v/>
      </c>
      <c r="E19" t="str">
        <f>IF(別紙１!C26=0,"",別紙１!C26)</f>
        <v/>
      </c>
      <c r="F19" t="str">
        <f>IF(別紙１!D26=0,"",別紙１!D26)</f>
        <v/>
      </c>
      <c r="G19" t="str">
        <f>IF(別紙１!E26=0,"",別紙１!E26)</f>
        <v/>
      </c>
      <c r="H19" t="str">
        <f>IF(別紙１!F26=0,"",別紙１!F26)</f>
        <v/>
      </c>
      <c r="I19" t="str">
        <f>IF(別紙１!G26=0,"",別紙１!G26)</f>
        <v/>
      </c>
      <c r="J19" t="str">
        <f>IF(別紙１!H26=0,"",別紙１!H26)</f>
        <v/>
      </c>
      <c r="K19" t="str">
        <f>IF(別紙１!I26=0,"",別紙１!I26)</f>
        <v/>
      </c>
      <c r="L19" t="str">
        <f>IF(別紙１!J26=0,"",別紙１!J26)</f>
        <v/>
      </c>
      <c r="M19" t="str">
        <f>IF(別紙１!K26=0,"",別紙１!K26)</f>
        <v/>
      </c>
      <c r="N19" t="str">
        <f>IF(別紙１!L26=0,"",別紙１!L26)</f>
        <v/>
      </c>
      <c r="O19" t="str">
        <f>IF(別紙１!M26=0,"",別紙１!M26)</f>
        <v/>
      </c>
      <c r="P19" t="str">
        <f>IF(別紙１!N26=0,"",別紙１!N26)</f>
        <v/>
      </c>
      <c r="Q19" t="str">
        <f>IF(別紙１!O26=0,"",別紙１!O26)</f>
        <v/>
      </c>
      <c r="R19" t="str">
        <f>IF(別紙１!P26=0,"",別紙１!P26)</f>
        <v/>
      </c>
    </row>
    <row r="20" spans="1:18">
      <c r="A20" t="str">
        <f t="shared" si="0"/>
        <v/>
      </c>
      <c r="B20" t="str">
        <f t="shared" si="2"/>
        <v/>
      </c>
      <c r="C20">
        <f>別紙１!A27</f>
        <v>12</v>
      </c>
      <c r="D20" t="str">
        <f t="shared" si="1"/>
        <v/>
      </c>
      <c r="E20" t="str">
        <f>IF(別紙１!C27=0,"",別紙１!C27)</f>
        <v/>
      </c>
      <c r="F20" t="str">
        <f>IF(別紙１!D27=0,"",別紙１!D27)</f>
        <v/>
      </c>
      <c r="G20" t="str">
        <f>IF(別紙１!E27=0,"",別紙１!E27)</f>
        <v/>
      </c>
      <c r="H20" t="str">
        <f>IF(別紙１!F27=0,"",別紙１!F27)</f>
        <v/>
      </c>
      <c r="I20" t="str">
        <f>IF(別紙１!G27=0,"",別紙１!G27)</f>
        <v/>
      </c>
      <c r="J20" t="str">
        <f>IF(別紙１!H27=0,"",別紙１!H27)</f>
        <v/>
      </c>
      <c r="K20" t="str">
        <f>IF(別紙１!I27=0,"",別紙１!I27)</f>
        <v/>
      </c>
      <c r="L20" t="str">
        <f>IF(別紙１!J27=0,"",別紙１!J27)</f>
        <v/>
      </c>
      <c r="M20" t="str">
        <f>IF(別紙１!K27=0,"",別紙１!K27)</f>
        <v/>
      </c>
      <c r="N20" t="str">
        <f>IF(別紙１!L27=0,"",別紙１!L27)</f>
        <v/>
      </c>
      <c r="O20" t="str">
        <f>IF(別紙１!M27=0,"",別紙１!M27)</f>
        <v/>
      </c>
      <c r="P20" t="str">
        <f>IF(別紙１!N27=0,"",別紙１!N27)</f>
        <v/>
      </c>
      <c r="Q20" t="str">
        <f>IF(別紙１!O27=0,"",別紙１!O27)</f>
        <v/>
      </c>
      <c r="R20" t="str">
        <f>IF(別紙１!P27=0,"",別紙１!P27)</f>
        <v/>
      </c>
    </row>
    <row r="21" spans="1:18">
      <c r="A21" t="str">
        <f t="shared" si="0"/>
        <v/>
      </c>
      <c r="B21" t="str">
        <f t="shared" si="2"/>
        <v/>
      </c>
      <c r="C21">
        <f>別紙１!A28</f>
        <v>13</v>
      </c>
      <c r="D21" t="str">
        <f t="shared" si="1"/>
        <v/>
      </c>
      <c r="E21" t="str">
        <f>IF(別紙１!C28=0,"",別紙１!C28)</f>
        <v/>
      </c>
      <c r="F21" t="str">
        <f>IF(別紙１!D28=0,"",別紙１!D28)</f>
        <v/>
      </c>
      <c r="G21" t="str">
        <f>IF(別紙１!E28=0,"",別紙１!E28)</f>
        <v/>
      </c>
      <c r="H21" t="str">
        <f>IF(別紙１!F28=0,"",別紙１!F28)</f>
        <v/>
      </c>
      <c r="I21" t="str">
        <f>IF(別紙１!G28=0,"",別紙１!G28)</f>
        <v/>
      </c>
      <c r="J21" t="str">
        <f>IF(別紙１!H28=0,"",別紙１!H28)</f>
        <v/>
      </c>
      <c r="K21" t="str">
        <f>IF(別紙１!I28=0,"",別紙１!I28)</f>
        <v/>
      </c>
      <c r="L21" t="str">
        <f>IF(別紙１!J28=0,"",別紙１!J28)</f>
        <v/>
      </c>
      <c r="M21" t="str">
        <f>IF(別紙１!K28=0,"",別紙１!K28)</f>
        <v/>
      </c>
      <c r="N21" t="str">
        <f>IF(別紙１!L28=0,"",別紙１!L28)</f>
        <v/>
      </c>
      <c r="O21" t="str">
        <f>IF(別紙１!M28=0,"",別紙１!M28)</f>
        <v/>
      </c>
      <c r="P21" t="str">
        <f>IF(別紙１!N28=0,"",別紙１!N28)</f>
        <v/>
      </c>
      <c r="Q21" t="str">
        <f>IF(別紙１!O28=0,"",別紙１!O28)</f>
        <v/>
      </c>
      <c r="R21" t="str">
        <f>IF(別紙１!P28=0,"",別紙１!P28)</f>
        <v/>
      </c>
    </row>
    <row r="22" spans="1:18">
      <c r="A22" t="str">
        <f t="shared" si="0"/>
        <v/>
      </c>
      <c r="B22" t="str">
        <f t="shared" si="2"/>
        <v/>
      </c>
      <c r="C22">
        <f>別紙１!A29</f>
        <v>14</v>
      </c>
      <c r="D22" t="str">
        <f t="shared" si="1"/>
        <v/>
      </c>
      <c r="E22" t="str">
        <f>IF(別紙１!C29=0,"",別紙１!C29)</f>
        <v/>
      </c>
      <c r="F22" t="str">
        <f>IF(別紙１!D29=0,"",別紙１!D29)</f>
        <v/>
      </c>
      <c r="G22" t="str">
        <f>IF(別紙１!E29=0,"",別紙１!E29)</f>
        <v/>
      </c>
      <c r="H22" t="str">
        <f>IF(別紙１!F29=0,"",別紙１!F29)</f>
        <v/>
      </c>
      <c r="I22" t="str">
        <f>IF(別紙１!G29=0,"",別紙１!G29)</f>
        <v/>
      </c>
      <c r="J22" t="str">
        <f>IF(別紙１!H29=0,"",別紙１!H29)</f>
        <v/>
      </c>
      <c r="K22" t="str">
        <f>IF(別紙１!I29=0,"",別紙１!I29)</f>
        <v/>
      </c>
      <c r="L22" t="str">
        <f>IF(別紙１!J29=0,"",別紙１!J29)</f>
        <v/>
      </c>
      <c r="M22" t="str">
        <f>IF(別紙１!K29=0,"",別紙１!K29)</f>
        <v/>
      </c>
      <c r="N22" t="str">
        <f>IF(別紙１!L29=0,"",別紙１!L29)</f>
        <v/>
      </c>
      <c r="O22" t="str">
        <f>IF(別紙１!M29=0,"",別紙１!M29)</f>
        <v/>
      </c>
      <c r="P22" t="str">
        <f>IF(別紙１!N29=0,"",別紙１!N29)</f>
        <v/>
      </c>
      <c r="Q22" t="str">
        <f>IF(別紙１!O29=0,"",別紙１!O29)</f>
        <v/>
      </c>
      <c r="R22" t="str">
        <f>IF(別紙１!P29=0,"",別紙１!P29)</f>
        <v/>
      </c>
    </row>
    <row r="23" spans="1:18">
      <c r="A23" t="str">
        <f t="shared" si="0"/>
        <v/>
      </c>
      <c r="B23" t="str">
        <f t="shared" si="2"/>
        <v/>
      </c>
      <c r="C23">
        <f>別紙１!A30</f>
        <v>15</v>
      </c>
      <c r="D23" t="str">
        <f t="shared" si="1"/>
        <v/>
      </c>
      <c r="E23" t="str">
        <f>IF(別紙１!C30=0,"",別紙１!C30)</f>
        <v/>
      </c>
      <c r="F23" t="str">
        <f>IF(別紙１!D30=0,"",別紙１!D30)</f>
        <v/>
      </c>
      <c r="G23" t="str">
        <f>IF(別紙１!E30=0,"",別紙１!E30)</f>
        <v/>
      </c>
      <c r="H23" t="str">
        <f>IF(別紙１!F30=0,"",別紙１!F30)</f>
        <v/>
      </c>
      <c r="I23" t="str">
        <f>IF(別紙１!G30=0,"",別紙１!G30)</f>
        <v/>
      </c>
      <c r="J23" t="str">
        <f>IF(別紙１!H30=0,"",別紙１!H30)</f>
        <v/>
      </c>
      <c r="K23" t="str">
        <f>IF(別紙１!I30=0,"",別紙１!I30)</f>
        <v/>
      </c>
      <c r="L23" t="str">
        <f>IF(別紙１!J30=0,"",別紙１!J30)</f>
        <v/>
      </c>
      <c r="M23" t="str">
        <f>IF(別紙１!K30=0,"",別紙１!K30)</f>
        <v/>
      </c>
      <c r="N23" t="str">
        <f>IF(別紙１!L30=0,"",別紙１!L30)</f>
        <v/>
      </c>
      <c r="O23" t="str">
        <f>IF(別紙１!M30=0,"",別紙１!M30)</f>
        <v/>
      </c>
      <c r="P23" t="str">
        <f>IF(別紙１!N30=0,"",別紙１!N30)</f>
        <v/>
      </c>
      <c r="Q23" t="str">
        <f>IF(別紙１!O30=0,"",別紙１!O30)</f>
        <v/>
      </c>
      <c r="R23" t="str">
        <f>IF(別紙１!P30=0,"",別紙１!P30)</f>
        <v/>
      </c>
    </row>
    <row r="24" spans="1:18">
      <c r="A24" t="str">
        <f t="shared" si="0"/>
        <v/>
      </c>
      <c r="B24" t="str">
        <f t="shared" si="2"/>
        <v/>
      </c>
      <c r="C24">
        <f>別紙１!A31</f>
        <v>16</v>
      </c>
      <c r="D24" t="str">
        <f t="shared" si="1"/>
        <v/>
      </c>
      <c r="E24" t="str">
        <f>IF(別紙１!C31=0,"",別紙１!C31)</f>
        <v/>
      </c>
      <c r="F24" t="str">
        <f>IF(別紙１!D31=0,"",別紙１!D31)</f>
        <v/>
      </c>
      <c r="G24" t="str">
        <f>IF(別紙１!E31=0,"",別紙１!E31)</f>
        <v/>
      </c>
      <c r="H24" t="str">
        <f>IF(別紙１!F31=0,"",別紙１!F31)</f>
        <v/>
      </c>
      <c r="I24" t="str">
        <f>IF(別紙１!G31=0,"",別紙１!G31)</f>
        <v/>
      </c>
      <c r="J24" t="str">
        <f>IF(別紙１!H31=0,"",別紙１!H31)</f>
        <v/>
      </c>
      <c r="K24" t="str">
        <f>IF(別紙１!I31=0,"",別紙１!I31)</f>
        <v/>
      </c>
      <c r="L24" t="str">
        <f>IF(別紙１!J31=0,"",別紙１!J31)</f>
        <v/>
      </c>
      <c r="M24" t="str">
        <f>IF(別紙１!K31=0,"",別紙１!K31)</f>
        <v/>
      </c>
      <c r="N24" t="str">
        <f>IF(別紙１!L31=0,"",別紙１!L31)</f>
        <v/>
      </c>
      <c r="O24" t="str">
        <f>IF(別紙１!M31=0,"",別紙１!M31)</f>
        <v/>
      </c>
      <c r="P24" t="str">
        <f>IF(別紙１!N31=0,"",別紙１!N31)</f>
        <v/>
      </c>
      <c r="Q24" t="str">
        <f>IF(別紙１!O31=0,"",別紙１!O31)</f>
        <v/>
      </c>
      <c r="R24" t="str">
        <f>IF(別紙１!P31=0,"",別紙１!P31)</f>
        <v/>
      </c>
    </row>
    <row r="25" spans="1:18">
      <c r="A25" t="str">
        <f t="shared" si="0"/>
        <v/>
      </c>
      <c r="B25" t="str">
        <f t="shared" si="2"/>
        <v/>
      </c>
      <c r="C25">
        <f>別紙１!A32</f>
        <v>17</v>
      </c>
      <c r="D25" t="str">
        <f t="shared" si="1"/>
        <v/>
      </c>
      <c r="E25" t="str">
        <f>IF(別紙１!C32=0,"",別紙１!C32)</f>
        <v/>
      </c>
      <c r="F25" t="str">
        <f>IF(別紙１!D32=0,"",別紙１!D32)</f>
        <v/>
      </c>
      <c r="G25" t="str">
        <f>IF(別紙１!E32=0,"",別紙１!E32)</f>
        <v/>
      </c>
      <c r="H25" t="str">
        <f>IF(別紙１!F32=0,"",別紙１!F32)</f>
        <v/>
      </c>
      <c r="I25" t="str">
        <f>IF(別紙１!G32=0,"",別紙１!G32)</f>
        <v/>
      </c>
      <c r="J25" t="str">
        <f>IF(別紙１!H32=0,"",別紙１!H32)</f>
        <v/>
      </c>
      <c r="K25" t="str">
        <f>IF(別紙１!I32=0,"",別紙１!I32)</f>
        <v/>
      </c>
      <c r="L25" t="str">
        <f>IF(別紙１!J32=0,"",別紙１!J32)</f>
        <v/>
      </c>
      <c r="M25" t="str">
        <f>IF(別紙１!K32=0,"",別紙１!K32)</f>
        <v/>
      </c>
      <c r="N25" t="str">
        <f>IF(別紙１!L32=0,"",別紙１!L32)</f>
        <v/>
      </c>
      <c r="O25" t="str">
        <f>IF(別紙１!M32=0,"",別紙１!M32)</f>
        <v/>
      </c>
      <c r="P25" t="str">
        <f>IF(別紙１!N32=0,"",別紙１!N32)</f>
        <v/>
      </c>
      <c r="Q25" t="str">
        <f>IF(別紙１!O32=0,"",別紙１!O32)</f>
        <v/>
      </c>
      <c r="R25" t="str">
        <f>IF(別紙１!P32=0,"",別紙１!P32)</f>
        <v/>
      </c>
    </row>
    <row r="26" spans="1:18">
      <c r="A26" t="str">
        <f t="shared" si="0"/>
        <v/>
      </c>
      <c r="B26" t="str">
        <f t="shared" si="2"/>
        <v/>
      </c>
      <c r="C26">
        <f>別紙１!A33</f>
        <v>18</v>
      </c>
      <c r="D26" t="str">
        <f t="shared" si="1"/>
        <v/>
      </c>
      <c r="E26" t="str">
        <f>IF(別紙１!C33=0,"",別紙１!C33)</f>
        <v/>
      </c>
      <c r="F26" t="str">
        <f>IF(別紙１!D33=0,"",別紙１!D33)</f>
        <v/>
      </c>
      <c r="G26" t="str">
        <f>IF(別紙１!E33=0,"",別紙１!E33)</f>
        <v/>
      </c>
      <c r="H26" t="str">
        <f>IF(別紙１!F33=0,"",別紙１!F33)</f>
        <v/>
      </c>
      <c r="I26" t="str">
        <f>IF(別紙１!G33=0,"",別紙１!G33)</f>
        <v/>
      </c>
      <c r="J26" t="str">
        <f>IF(別紙１!H33=0,"",別紙１!H33)</f>
        <v/>
      </c>
      <c r="K26" t="str">
        <f>IF(別紙１!I33=0,"",別紙１!I33)</f>
        <v/>
      </c>
      <c r="L26" t="str">
        <f>IF(別紙１!J33=0,"",別紙１!J33)</f>
        <v/>
      </c>
      <c r="M26" t="str">
        <f>IF(別紙１!K33=0,"",別紙１!K33)</f>
        <v/>
      </c>
      <c r="N26" t="str">
        <f>IF(別紙１!L33=0,"",別紙１!L33)</f>
        <v/>
      </c>
      <c r="O26" t="str">
        <f>IF(別紙１!M33=0,"",別紙１!M33)</f>
        <v/>
      </c>
      <c r="P26" t="str">
        <f>IF(別紙１!N33=0,"",別紙１!N33)</f>
        <v/>
      </c>
      <c r="Q26" t="str">
        <f>IF(別紙１!O33=0,"",別紙１!O33)</f>
        <v/>
      </c>
      <c r="R26" t="str">
        <f>IF(別紙１!P33=0,"",別紙１!P33)</f>
        <v/>
      </c>
    </row>
    <row r="27" spans="1:18">
      <c r="A27" t="str">
        <f t="shared" si="0"/>
        <v/>
      </c>
      <c r="B27" t="str">
        <f t="shared" si="2"/>
        <v/>
      </c>
      <c r="C27">
        <f>別紙１!A34</f>
        <v>19</v>
      </c>
      <c r="D27" t="str">
        <f t="shared" si="1"/>
        <v/>
      </c>
      <c r="E27" t="str">
        <f>IF(別紙１!C34=0,"",別紙１!C34)</f>
        <v/>
      </c>
      <c r="F27" t="str">
        <f>IF(別紙１!D34=0,"",別紙１!D34)</f>
        <v/>
      </c>
      <c r="G27" t="str">
        <f>IF(別紙１!E34=0,"",別紙１!E34)</f>
        <v/>
      </c>
      <c r="H27" t="str">
        <f>IF(別紙１!F34=0,"",別紙１!F34)</f>
        <v/>
      </c>
      <c r="I27" t="str">
        <f>IF(別紙１!G34=0,"",別紙１!G34)</f>
        <v/>
      </c>
      <c r="J27" t="str">
        <f>IF(別紙１!H34=0,"",別紙１!H34)</f>
        <v/>
      </c>
      <c r="K27" t="str">
        <f>IF(別紙１!I34=0,"",別紙１!I34)</f>
        <v/>
      </c>
      <c r="L27" t="str">
        <f>IF(別紙１!J34=0,"",別紙１!J34)</f>
        <v/>
      </c>
      <c r="M27" t="str">
        <f>IF(別紙１!K34=0,"",別紙１!K34)</f>
        <v/>
      </c>
      <c r="N27" t="str">
        <f>IF(別紙１!L34=0,"",別紙１!L34)</f>
        <v/>
      </c>
      <c r="O27" t="str">
        <f>IF(別紙１!M34=0,"",別紙１!M34)</f>
        <v/>
      </c>
      <c r="P27" t="str">
        <f>IF(別紙１!N34=0,"",別紙１!N34)</f>
        <v/>
      </c>
      <c r="Q27" t="str">
        <f>IF(別紙１!O34=0,"",別紙１!O34)</f>
        <v/>
      </c>
      <c r="R27" t="str">
        <f>IF(別紙１!P34=0,"",別紙１!P34)</f>
        <v/>
      </c>
    </row>
    <row r="28" spans="1:18">
      <c r="A28" t="str">
        <f t="shared" si="0"/>
        <v/>
      </c>
      <c r="B28" t="str">
        <f t="shared" si="2"/>
        <v/>
      </c>
      <c r="C28">
        <f>別紙１!A35</f>
        <v>20</v>
      </c>
      <c r="D28" t="str">
        <f t="shared" si="1"/>
        <v/>
      </c>
      <c r="E28" t="str">
        <f>IF(別紙１!C35=0,"",別紙１!C35)</f>
        <v/>
      </c>
      <c r="F28" t="str">
        <f>IF(別紙１!D35=0,"",別紙１!D35)</f>
        <v/>
      </c>
      <c r="G28" t="str">
        <f>IF(別紙１!E35=0,"",別紙１!E35)</f>
        <v/>
      </c>
      <c r="H28" t="str">
        <f>IF(別紙１!F35=0,"",別紙１!F35)</f>
        <v/>
      </c>
      <c r="I28" t="str">
        <f>IF(別紙１!G35=0,"",別紙１!G35)</f>
        <v/>
      </c>
      <c r="J28" t="str">
        <f>IF(別紙１!H35=0,"",別紙１!H35)</f>
        <v/>
      </c>
      <c r="K28" t="str">
        <f>IF(別紙１!I35=0,"",別紙１!I35)</f>
        <v/>
      </c>
      <c r="L28" t="str">
        <f>IF(別紙１!J35=0,"",別紙１!J35)</f>
        <v/>
      </c>
      <c r="M28" t="str">
        <f>IF(別紙１!K35=0,"",別紙１!K35)</f>
        <v/>
      </c>
      <c r="N28" t="str">
        <f>IF(別紙１!L35=0,"",別紙１!L35)</f>
        <v/>
      </c>
      <c r="O28" t="str">
        <f>IF(別紙１!M35=0,"",別紙１!M35)</f>
        <v/>
      </c>
      <c r="P28" t="str">
        <f>IF(別紙１!N35=0,"",別紙１!N35)</f>
        <v/>
      </c>
      <c r="Q28" t="str">
        <f>IF(別紙１!O35=0,"",別紙１!O35)</f>
        <v/>
      </c>
      <c r="R28" t="str">
        <f>IF(別紙１!P35=0,"",別紙１!P35)</f>
        <v/>
      </c>
    </row>
  </sheetData>
  <sheetProtection selectLockedCells="1" selectUnlockedCells="1"/>
  <mergeCells count="29">
    <mergeCell ref="DC2:EM2"/>
    <mergeCell ref="CO3:CU3"/>
    <mergeCell ref="CV3:DB3"/>
    <mergeCell ref="CO2:DB2"/>
    <mergeCell ref="BZ2:CB2"/>
    <mergeCell ref="CC2:CE2"/>
    <mergeCell ref="CF2:CH2"/>
    <mergeCell ref="CI2:CN2"/>
    <mergeCell ref="BU2:BY2"/>
    <mergeCell ref="AH3:AK3"/>
    <mergeCell ref="Y2:AK2"/>
    <mergeCell ref="AN2:AZ2"/>
    <mergeCell ref="AN3:AQ3"/>
    <mergeCell ref="AR3:AU3"/>
    <mergeCell ref="AW3:AZ3"/>
    <mergeCell ref="BC2:BO2"/>
    <mergeCell ref="BC3:BF3"/>
    <mergeCell ref="BG3:BJ3"/>
    <mergeCell ref="BL3:BO3"/>
    <mergeCell ref="BR2:BT2"/>
    <mergeCell ref="T2:U2"/>
    <mergeCell ref="V2:X2"/>
    <mergeCell ref="Y3:AB3"/>
    <mergeCell ref="AC3:AF3"/>
    <mergeCell ref="C3:D3"/>
    <mergeCell ref="E3:F3"/>
    <mergeCell ref="G3:H3"/>
    <mergeCell ref="C2:H2"/>
    <mergeCell ref="I2:S2"/>
  </mergeCells>
  <phoneticPr fontId="4"/>
  <dataValidations count="1">
    <dataValidation type="list" allowBlank="1" showInputMessage="1" showErrorMessage="1" sqref="B9" xr:uid="{00000000-0002-0000-0400-000000000000}">
      <formula1>$AD$8:$AD$11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M12"/>
  <sheetViews>
    <sheetView workbookViewId="0">
      <selection activeCell="I22" sqref="I22"/>
    </sheetView>
  </sheetViews>
  <sheetFormatPr defaultRowHeight="13.5"/>
  <cols>
    <col min="3" max="3" width="18.625" customWidth="1"/>
    <col min="4" max="4" width="8.125" bestFit="1" customWidth="1"/>
    <col min="5" max="5" width="7" bestFit="1" customWidth="1"/>
    <col min="6" max="6" width="6.375" bestFit="1" customWidth="1"/>
    <col min="7" max="7" width="6.625" customWidth="1"/>
    <col min="8" max="19" width="4.5" bestFit="1" customWidth="1"/>
    <col min="20" max="28" width="3.25" bestFit="1" customWidth="1"/>
    <col min="29" max="30" width="4" bestFit="1" customWidth="1"/>
    <col min="31" max="31" width="7" bestFit="1" customWidth="1"/>
    <col min="32" max="32" width="8" customWidth="1"/>
    <col min="33" max="36" width="7" bestFit="1" customWidth="1"/>
    <col min="37" max="37" width="6.75" bestFit="1" customWidth="1"/>
    <col min="38" max="39" width="7" bestFit="1" customWidth="1"/>
    <col min="40" max="40" width="5.625" bestFit="1" customWidth="1"/>
    <col min="41" max="41" width="7" bestFit="1" customWidth="1"/>
    <col min="42" max="42" width="5.875" bestFit="1" customWidth="1"/>
    <col min="43" max="43" width="4.75" bestFit="1" customWidth="1"/>
    <col min="44" max="44" width="7" customWidth="1"/>
    <col min="45" max="46" width="7" bestFit="1" customWidth="1"/>
    <col min="47" max="47" width="8.125" bestFit="1" customWidth="1"/>
    <col min="48" max="48" width="4.625" customWidth="1"/>
    <col min="49" max="50" width="4.5" bestFit="1" customWidth="1"/>
    <col min="51" max="51" width="4.5" customWidth="1"/>
    <col min="52" max="52" width="5.75" customWidth="1"/>
    <col min="53" max="53" width="4.5" customWidth="1"/>
    <col min="54" max="54" width="6" bestFit="1" customWidth="1"/>
    <col min="55" max="55" width="6" customWidth="1"/>
    <col min="56" max="56" width="6" bestFit="1" customWidth="1"/>
    <col min="57" max="57" width="6" customWidth="1"/>
    <col min="58" max="58" width="5" customWidth="1"/>
    <col min="59" max="59" width="5.625" customWidth="1"/>
    <col min="60" max="61" width="6" bestFit="1" customWidth="1"/>
    <col min="62" max="62" width="6" customWidth="1"/>
    <col min="63" max="63" width="5.25" customWidth="1"/>
    <col min="64" max="64" width="4.25" customWidth="1"/>
    <col min="65" max="66" width="6" bestFit="1" customWidth="1"/>
    <col min="67" max="67" width="6" customWidth="1"/>
    <col min="68" max="68" width="5" customWidth="1"/>
    <col min="69" max="69" width="4.625" customWidth="1"/>
    <col min="70" max="71" width="6" bestFit="1" customWidth="1"/>
    <col min="72" max="72" width="6" customWidth="1"/>
    <col min="73" max="73" width="4.5" customWidth="1"/>
    <col min="74" max="74" width="8.875" bestFit="1" customWidth="1"/>
    <col min="75" max="75" width="8.875" customWidth="1"/>
    <col min="76" max="76" width="4.875" customWidth="1"/>
    <col min="77" max="79" width="4" bestFit="1" customWidth="1"/>
    <col min="80" max="91" width="4.5" customWidth="1"/>
  </cols>
  <sheetData>
    <row r="1" spans="1:91">
      <c r="K1" s="39"/>
      <c r="Q1" s="39"/>
      <c r="AF1" t="s">
        <v>83</v>
      </c>
      <c r="AO1" t="s">
        <v>84</v>
      </c>
      <c r="AQ1" t="s">
        <v>84</v>
      </c>
      <c r="AU1" t="s">
        <v>85</v>
      </c>
    </row>
    <row r="2" spans="1:91" ht="14.25" customHeight="1" thickBot="1">
      <c r="B2" s="407" t="s">
        <v>86</v>
      </c>
      <c r="C2" s="296" t="s">
        <v>87</v>
      </c>
      <c r="D2" s="404" t="s">
        <v>88</v>
      </c>
      <c r="E2" s="404"/>
      <c r="F2" s="404"/>
      <c r="G2" s="404"/>
      <c r="H2" s="404" t="s">
        <v>194</v>
      </c>
      <c r="I2" s="404"/>
      <c r="J2" s="404"/>
      <c r="K2" s="404"/>
      <c r="L2" s="404"/>
      <c r="M2" s="404"/>
      <c r="N2" s="404" t="s">
        <v>89</v>
      </c>
      <c r="O2" s="404"/>
      <c r="P2" s="404"/>
      <c r="Q2" s="404"/>
      <c r="R2" s="404"/>
      <c r="S2" s="404"/>
      <c r="T2" s="408" t="s">
        <v>90</v>
      </c>
      <c r="U2" s="409"/>
      <c r="V2" s="409"/>
      <c r="W2" s="409"/>
      <c r="X2" s="409"/>
      <c r="Y2" s="409"/>
      <c r="Z2" s="409"/>
      <c r="AA2" s="409"/>
      <c r="AB2" s="409"/>
      <c r="AC2" s="409"/>
      <c r="AD2" s="410"/>
      <c r="AE2" s="404" t="s">
        <v>91</v>
      </c>
      <c r="AF2" s="404"/>
      <c r="AG2" s="404"/>
      <c r="AH2" s="404"/>
      <c r="AI2" s="404"/>
      <c r="AJ2" s="404"/>
      <c r="AK2" s="404"/>
      <c r="AL2" s="404"/>
      <c r="AM2" s="404"/>
      <c r="AN2" s="404"/>
      <c r="AO2" s="404"/>
      <c r="AP2" s="404"/>
      <c r="AQ2" s="404" t="s">
        <v>154</v>
      </c>
      <c r="AR2" s="404"/>
      <c r="AS2" s="404"/>
      <c r="AT2" s="404"/>
      <c r="AU2" s="405"/>
      <c r="AV2" s="422" t="s">
        <v>92</v>
      </c>
      <c r="AW2" s="423"/>
      <c r="AX2" s="423"/>
      <c r="AY2" s="423"/>
      <c r="AZ2" s="423"/>
      <c r="BA2" s="404"/>
      <c r="BB2" s="404"/>
      <c r="BC2" s="404"/>
      <c r="BD2" s="404"/>
      <c r="BE2" s="404"/>
      <c r="BF2" s="404"/>
      <c r="BG2" s="423"/>
      <c r="BH2" s="423"/>
      <c r="BI2" s="423"/>
      <c r="BJ2" s="423"/>
      <c r="BK2" s="423"/>
      <c r="BL2" s="404"/>
      <c r="BM2" s="404"/>
      <c r="BN2" s="404"/>
      <c r="BO2" s="404"/>
      <c r="BP2" s="404"/>
      <c r="BQ2" s="423"/>
      <c r="BR2" s="423"/>
      <c r="BS2" s="423"/>
      <c r="BT2" s="423"/>
      <c r="BU2" s="423"/>
      <c r="BV2" s="411" t="s">
        <v>182</v>
      </c>
      <c r="BW2" s="411" t="s">
        <v>251</v>
      </c>
      <c r="BX2" s="417" t="s">
        <v>93</v>
      </c>
      <c r="BY2" s="418"/>
      <c r="BZ2" s="418"/>
      <c r="CA2" s="419"/>
      <c r="CB2" s="400" t="s">
        <v>180</v>
      </c>
      <c r="CC2" s="401"/>
      <c r="CD2" s="401"/>
      <c r="CE2" s="401"/>
      <c r="CF2" s="401"/>
      <c r="CG2" s="402"/>
      <c r="CH2" s="400" t="s">
        <v>181</v>
      </c>
      <c r="CI2" s="401"/>
      <c r="CJ2" s="401"/>
      <c r="CK2" s="401"/>
      <c r="CL2" s="401"/>
      <c r="CM2" s="402"/>
    </row>
    <row r="3" spans="1:91">
      <c r="B3" s="407"/>
      <c r="C3" s="296"/>
      <c r="D3" s="404" t="s">
        <v>94</v>
      </c>
      <c r="E3" s="404"/>
      <c r="F3" s="404" t="s">
        <v>95</v>
      </c>
      <c r="G3" s="404"/>
      <c r="H3" s="404" t="s">
        <v>96</v>
      </c>
      <c r="I3" s="404"/>
      <c r="J3" s="404" t="s">
        <v>97</v>
      </c>
      <c r="K3" s="404"/>
      <c r="L3" s="404" t="s">
        <v>98</v>
      </c>
      <c r="M3" s="404"/>
      <c r="N3" s="404" t="s">
        <v>96</v>
      </c>
      <c r="O3" s="404"/>
      <c r="P3" s="404" t="s">
        <v>97</v>
      </c>
      <c r="Q3" s="404"/>
      <c r="R3" s="404" t="s">
        <v>98</v>
      </c>
      <c r="S3" s="404"/>
      <c r="T3" s="40"/>
      <c r="U3" s="41"/>
      <c r="V3" s="41"/>
      <c r="W3" s="41"/>
      <c r="X3" s="41"/>
      <c r="Y3" s="41"/>
      <c r="Z3" s="41"/>
      <c r="AA3" s="41"/>
      <c r="AB3" s="41"/>
      <c r="AC3" s="41"/>
      <c r="AD3" s="42"/>
      <c r="AE3" s="404" t="s">
        <v>99</v>
      </c>
      <c r="AF3" s="404"/>
      <c r="AG3" s="404"/>
      <c r="AH3" s="404"/>
      <c r="AI3" s="404"/>
      <c r="AJ3" s="404"/>
      <c r="AK3" s="404"/>
      <c r="AL3" s="404"/>
      <c r="AM3" s="404"/>
      <c r="AN3" s="404"/>
      <c r="AO3" s="420" t="s">
        <v>100</v>
      </c>
      <c r="AP3" s="421"/>
      <c r="AQ3" s="404" t="s">
        <v>101</v>
      </c>
      <c r="AR3" s="404"/>
      <c r="AS3" s="404"/>
      <c r="AT3" s="404"/>
      <c r="AU3" s="405"/>
      <c r="AV3" s="426" t="s">
        <v>103</v>
      </c>
      <c r="AW3" s="427"/>
      <c r="AX3" s="427"/>
      <c r="AY3" s="427"/>
      <c r="AZ3" s="427"/>
      <c r="BA3" s="405" t="s">
        <v>164</v>
      </c>
      <c r="BB3" s="406"/>
      <c r="BC3" s="406"/>
      <c r="BD3" s="406"/>
      <c r="BE3" s="406"/>
      <c r="BF3" s="406"/>
      <c r="BG3" s="405" t="s">
        <v>104</v>
      </c>
      <c r="BH3" s="406"/>
      <c r="BI3" s="406"/>
      <c r="BJ3" s="406"/>
      <c r="BK3" s="403"/>
      <c r="BL3" s="403" t="s">
        <v>165</v>
      </c>
      <c r="BM3" s="404"/>
      <c r="BN3" s="404"/>
      <c r="BO3" s="405"/>
      <c r="BP3" s="405"/>
      <c r="BQ3" s="404" t="s">
        <v>98</v>
      </c>
      <c r="BR3" s="404"/>
      <c r="BS3" s="404"/>
      <c r="BT3" s="404"/>
      <c r="BU3" s="404"/>
      <c r="BV3" s="424"/>
      <c r="BW3" s="412"/>
      <c r="BX3" s="414" t="s">
        <v>105</v>
      </c>
      <c r="BY3" s="415"/>
      <c r="BZ3" s="415"/>
      <c r="CA3" s="416"/>
      <c r="CB3" s="397" t="s">
        <v>178</v>
      </c>
      <c r="CC3" s="398"/>
      <c r="CD3" s="397" t="s">
        <v>179</v>
      </c>
      <c r="CE3" s="399"/>
      <c r="CF3" s="399"/>
      <c r="CG3" s="398"/>
      <c r="CH3" s="397" t="s">
        <v>178</v>
      </c>
      <c r="CI3" s="398"/>
      <c r="CJ3" s="397" t="s">
        <v>179</v>
      </c>
      <c r="CK3" s="399"/>
      <c r="CL3" s="399"/>
      <c r="CM3" s="398"/>
    </row>
    <row r="4" spans="1:91" s="55" customFormat="1" ht="28.5" customHeight="1">
      <c r="A4" s="55" t="s">
        <v>206</v>
      </c>
      <c r="B4" s="407"/>
      <c r="C4" s="296"/>
      <c r="D4" s="43" t="s">
        <v>106</v>
      </c>
      <c r="E4" s="43" t="s">
        <v>107</v>
      </c>
      <c r="F4" s="43" t="s">
        <v>106</v>
      </c>
      <c r="G4" s="43" t="s">
        <v>107</v>
      </c>
      <c r="H4" s="44" t="s">
        <v>108</v>
      </c>
      <c r="I4" s="44" t="s">
        <v>109</v>
      </c>
      <c r="J4" s="44" t="s">
        <v>108</v>
      </c>
      <c r="K4" s="45" t="s">
        <v>109</v>
      </c>
      <c r="L4" s="44" t="s">
        <v>108</v>
      </c>
      <c r="M4" s="44" t="s">
        <v>109</v>
      </c>
      <c r="N4" s="44" t="s">
        <v>108</v>
      </c>
      <c r="O4" s="44" t="s">
        <v>109</v>
      </c>
      <c r="P4" s="44" t="s">
        <v>108</v>
      </c>
      <c r="Q4" s="45" t="s">
        <v>109</v>
      </c>
      <c r="R4" s="44" t="s">
        <v>108</v>
      </c>
      <c r="S4" s="44" t="s">
        <v>109</v>
      </c>
      <c r="T4" s="46">
        <v>-1</v>
      </c>
      <c r="U4" s="46">
        <v>-2</v>
      </c>
      <c r="V4" s="46">
        <v>-3</v>
      </c>
      <c r="W4" s="46">
        <v>-4</v>
      </c>
      <c r="X4" s="46">
        <v>-5</v>
      </c>
      <c r="Y4" s="46">
        <v>-6</v>
      </c>
      <c r="Z4" s="46">
        <v>-7</v>
      </c>
      <c r="AA4" s="46">
        <v>-8</v>
      </c>
      <c r="AB4" s="46">
        <v>-9</v>
      </c>
      <c r="AC4" s="46">
        <v>-10</v>
      </c>
      <c r="AD4" s="46">
        <v>-11</v>
      </c>
      <c r="AE4" s="43" t="s">
        <v>110</v>
      </c>
      <c r="AF4" s="43" t="s">
        <v>111</v>
      </c>
      <c r="AG4" s="43" t="s">
        <v>112</v>
      </c>
      <c r="AH4" s="43" t="s">
        <v>113</v>
      </c>
      <c r="AI4" s="43" t="s">
        <v>114</v>
      </c>
      <c r="AJ4" s="43" t="s">
        <v>115</v>
      </c>
      <c r="AK4" s="43" t="s">
        <v>116</v>
      </c>
      <c r="AL4" s="43" t="s">
        <v>117</v>
      </c>
      <c r="AM4" s="43" t="s">
        <v>118</v>
      </c>
      <c r="AN4" s="43" t="s">
        <v>119</v>
      </c>
      <c r="AO4" s="43" t="s">
        <v>120</v>
      </c>
      <c r="AP4" s="43" t="s">
        <v>121</v>
      </c>
      <c r="AQ4" s="44" t="s">
        <v>131</v>
      </c>
      <c r="AR4" s="44" t="s">
        <v>130</v>
      </c>
      <c r="AS4" s="43" t="s">
        <v>122</v>
      </c>
      <c r="AT4" s="43" t="s">
        <v>123</v>
      </c>
      <c r="AU4" s="47" t="s">
        <v>99</v>
      </c>
      <c r="AV4" s="63" t="s">
        <v>153</v>
      </c>
      <c r="AW4" s="49" t="s">
        <v>160</v>
      </c>
      <c r="AX4" s="49" t="s">
        <v>155</v>
      </c>
      <c r="AY4" s="76" t="s">
        <v>244</v>
      </c>
      <c r="AZ4" s="49" t="s">
        <v>159</v>
      </c>
      <c r="BA4" s="50" t="s">
        <v>153</v>
      </c>
      <c r="BB4" s="49" t="s">
        <v>161</v>
      </c>
      <c r="BC4" s="49" t="s">
        <v>160</v>
      </c>
      <c r="BD4" s="49" t="s">
        <v>162</v>
      </c>
      <c r="BE4" s="76" t="s">
        <v>244</v>
      </c>
      <c r="BF4" s="44" t="s">
        <v>159</v>
      </c>
      <c r="BG4" s="48" t="s">
        <v>153</v>
      </c>
      <c r="BH4" s="49" t="s">
        <v>163</v>
      </c>
      <c r="BI4" s="49" t="s">
        <v>162</v>
      </c>
      <c r="BJ4" s="76" t="s">
        <v>244</v>
      </c>
      <c r="BK4" s="44" t="s">
        <v>159</v>
      </c>
      <c r="BL4" s="50" t="s">
        <v>153</v>
      </c>
      <c r="BM4" s="49" t="s">
        <v>163</v>
      </c>
      <c r="BN4" s="49" t="s">
        <v>162</v>
      </c>
      <c r="BO4" s="76" t="s">
        <v>244</v>
      </c>
      <c r="BP4" s="44" t="s">
        <v>159</v>
      </c>
      <c r="BQ4" s="50" t="s">
        <v>153</v>
      </c>
      <c r="BR4" s="49" t="s">
        <v>163</v>
      </c>
      <c r="BS4" s="49" t="s">
        <v>162</v>
      </c>
      <c r="BT4" s="76" t="s">
        <v>244</v>
      </c>
      <c r="BU4" s="44" t="s">
        <v>159</v>
      </c>
      <c r="BV4" s="425"/>
      <c r="BW4" s="413"/>
      <c r="BX4" s="53" t="s">
        <v>183</v>
      </c>
      <c r="BY4" s="54" t="s">
        <v>124</v>
      </c>
      <c r="BZ4" s="54" t="s">
        <v>125</v>
      </c>
      <c r="CA4" s="54" t="s">
        <v>126</v>
      </c>
      <c r="CB4" s="51" t="s">
        <v>94</v>
      </c>
      <c r="CC4" s="51" t="s">
        <v>102</v>
      </c>
      <c r="CD4" s="51" t="s">
        <v>127</v>
      </c>
      <c r="CE4" s="52" t="s">
        <v>128</v>
      </c>
      <c r="CF4" s="51" t="s">
        <v>129</v>
      </c>
      <c r="CG4" s="44" t="s">
        <v>102</v>
      </c>
      <c r="CH4" s="51" t="s">
        <v>94</v>
      </c>
      <c r="CI4" s="51" t="s">
        <v>102</v>
      </c>
      <c r="CJ4" s="51" t="s">
        <v>127</v>
      </c>
      <c r="CK4" s="52" t="s">
        <v>128</v>
      </c>
      <c r="CL4" s="51" t="s">
        <v>129</v>
      </c>
      <c r="CM4" s="44" t="s">
        <v>102</v>
      </c>
    </row>
    <row r="5" spans="1:91" ht="24.75" customHeight="1">
      <c r="A5">
        <f>IF(COUNTIF(B5,"定*")=1,3,IF(COUNTIF(B5,"市*")=1,2,IF(COUNTIF(C5,"*千葉大宮*")=1,3,1)))</f>
        <v>1</v>
      </c>
      <c r="B5" s="2">
        <f>別紙１!N1</f>
        <v>0</v>
      </c>
      <c r="C5" s="2">
        <f>別紙１!L5</f>
        <v>0</v>
      </c>
      <c r="D5" s="2">
        <f>COUNTIFS(別紙１!S16:S35,"初")+COUNTIFS(別紙１!S16:S35,"二")</f>
        <v>0</v>
      </c>
      <c r="E5" s="2">
        <f>COUNTA(別紙１!S16:S35)-D5</f>
        <v>0</v>
      </c>
      <c r="F5" s="2">
        <f>COUNTIFS(別紙１!T16:T35,"初")+COUNTIFS(別紙１!T16:T35,"二")</f>
        <v>0</v>
      </c>
      <c r="G5" s="2">
        <f>COUNTA(別紙１!T16:T35)-F5</f>
        <v>0</v>
      </c>
      <c r="H5" s="2">
        <f>別紙１!D45</f>
        <v>0</v>
      </c>
      <c r="I5" s="2">
        <f>別紙１!E45</f>
        <v>0</v>
      </c>
      <c r="J5" s="2">
        <f>別紙１!D46</f>
        <v>0</v>
      </c>
      <c r="K5" s="2">
        <f>別紙１!E46</f>
        <v>0</v>
      </c>
      <c r="L5" s="2" t="e">
        <f>別紙１!#REF!</f>
        <v>#REF!</v>
      </c>
      <c r="M5" s="2" t="e">
        <f>別紙１!#REF!</f>
        <v>#REF!</v>
      </c>
      <c r="N5" s="2">
        <f>別紙１!H45</f>
        <v>0</v>
      </c>
      <c r="O5" s="2">
        <f>別紙１!I45</f>
        <v>0</v>
      </c>
      <c r="P5" s="2">
        <f>別紙１!H46</f>
        <v>0</v>
      </c>
      <c r="Q5" s="2">
        <f>別紙１!I46</f>
        <v>0</v>
      </c>
      <c r="R5" s="2" t="e">
        <f>別紙１!#REF!</f>
        <v>#REF!</v>
      </c>
      <c r="S5" s="2" t="e">
        <f>別紙１!#REF!</f>
        <v>#REF!</v>
      </c>
      <c r="T5" s="2" t="str">
        <f>IF(別紙１!$A51=0,"エラー",IF(別紙１!$A51="○",1,2))</f>
        <v>エラー</v>
      </c>
      <c r="U5" s="2" t="str">
        <f>IF(別紙１!$A52=0,"エラー",IF(別紙１!$A52="○",1,2))</f>
        <v>エラー</v>
      </c>
      <c r="V5" s="2" t="str">
        <f>IF(別紙１!$A53=0,"エラー",IF(別紙１!$A53="○",1,2))</f>
        <v>エラー</v>
      </c>
      <c r="W5" s="2" t="str">
        <f>IF(別紙１!$A54=0,"エラー",IF(別紙１!$A54="○",1,2))</f>
        <v>エラー</v>
      </c>
      <c r="X5" s="2" t="str">
        <f>IF(別紙１!$A55=0,"エラー",IF(別紙１!$A55="○",1,2))</f>
        <v>エラー</v>
      </c>
      <c r="Y5" s="2" t="str">
        <f>IF(別紙１!$A56=0,"エラー",IF(別紙１!$A56="○",1,2))</f>
        <v>エラー</v>
      </c>
      <c r="Z5" s="2" t="str">
        <f>IF(別紙１!$A57=0,"エラー",IF(別紙１!$A57="○",1,2))</f>
        <v>エラー</v>
      </c>
      <c r="AA5" s="2" t="str">
        <f>IF(別紙１!$A58=0,"エラー",IF(別紙１!$A58="○",1,2))</f>
        <v>エラー</v>
      </c>
      <c r="AB5" s="2" t="str">
        <f>IF(別紙１!$A59=0,"エラー",IF(別紙１!$A59="○",1,2))</f>
        <v>エラー</v>
      </c>
      <c r="AC5" s="2" t="str">
        <f>IF(別紙１!$A60=0,"エラー",IF(別紙１!$A60="○",1,2))</f>
        <v>エラー</v>
      </c>
      <c r="AD5" s="2" t="str">
        <f>IF(別紙１!$A61=0,"エラー",IF(別紙１!$A61="○",1,2))</f>
        <v>エラー</v>
      </c>
      <c r="AE5" s="2" t="e">
        <f>IF(別紙２!#REF!="","",IF(別紙２!#REF!="A",1,IF(別紙２!#REF!="B",2,3)))</f>
        <v>#REF!</v>
      </c>
      <c r="AF5" s="2" t="e">
        <f>IF(別紙２!#REF!="","",IF(別紙２!#REF!="A",1,IF(別紙２!#REF!="B",2,3)))</f>
        <v>#REF!</v>
      </c>
      <c r="AG5" s="2" t="e">
        <f>IF(別紙２!#REF!="","",IF(別紙２!#REF!="A",1,IF(別紙２!#REF!="B",2,3)))</f>
        <v>#REF!</v>
      </c>
      <c r="AH5" s="2" t="e">
        <f>IF(別紙２!#REF!="","",IF(別紙２!#REF!="A",1,IF(別紙２!#REF!="B",2,3)))</f>
        <v>#REF!</v>
      </c>
      <c r="AI5" s="2" t="e">
        <f>IF(別紙２!#REF!="","",IF(別紙２!#REF!="A",1,IF(別紙２!#REF!="B",2,3)))</f>
        <v>#REF!</v>
      </c>
      <c r="AJ5" s="2" t="e">
        <f>IF(別紙２!#REF!="","",IF(別紙２!#REF!="A",1,IF(別紙２!#REF!="B",2,3)))</f>
        <v>#REF!</v>
      </c>
      <c r="AK5" s="2" t="e">
        <f>IF(別紙２!#REF!="","",IF(別紙２!#REF!="A",1,IF(別紙２!#REF!="B",2,3)))</f>
        <v>#REF!</v>
      </c>
      <c r="AL5" s="2" t="e">
        <f>IF(別紙２!#REF!="","",IF(別紙２!#REF!="A",1,IF(別紙２!#REF!="B",2,3)))</f>
        <v>#REF!</v>
      </c>
      <c r="AM5" s="2" t="e">
        <f>IF(別紙２!#REF!="","",IF(別紙２!#REF!="A",1,IF(別紙２!#REF!="B",2,3)))</f>
        <v>#REF!</v>
      </c>
      <c r="AN5" s="2" t="e">
        <f>IF(別紙２!#REF!="","",IF(別紙２!#REF!="A",1,IF(別紙２!#REF!="B",2,3)))</f>
        <v>#REF!</v>
      </c>
      <c r="AO5" s="2">
        <f>IF(別紙２!C6="","エラー",IF(別紙２!C6="有",1,2))</f>
        <v>2</v>
      </c>
      <c r="AP5" s="2" t="e">
        <f>IF(別紙２!#REF!="","エラー",IF(別紙２!#REF!="有",1,2))</f>
        <v>#REF!</v>
      </c>
      <c r="AQ5" s="2" t="str">
        <f>IF(別紙２!J6="","エラー",IF(別紙２!J6="有",1,2))</f>
        <v>エラー</v>
      </c>
      <c r="AR5" s="2" t="e">
        <f>IF(別紙２!#REF!="","",別紙２!#REF!)</f>
        <v>#REF!</v>
      </c>
      <c r="AS5" s="2" t="str">
        <f>IF(別紙２!L6="","",別紙２!L6)</f>
        <v/>
      </c>
      <c r="AT5" s="16" t="str">
        <f>IF(別紙２!N6="","",別紙２!N6)</f>
        <v/>
      </c>
      <c r="AU5" s="64" t="e">
        <f>IF(別紙２!#REF!="","",IF(別紙２!#REF!="A",1,IF(別紙２!#REF!="B",2,3)))</f>
        <v>#REF!</v>
      </c>
      <c r="AV5" s="2" t="str">
        <f>IF(別紙２!F32="","エラー",IF(別紙２!F32="有",1,2))</f>
        <v>エラー</v>
      </c>
      <c r="AW5" s="2" t="str">
        <f>IF(別紙２!G32="","",別紙２!G32)</f>
        <v/>
      </c>
      <c r="AX5" s="2" t="str">
        <f>IF(別紙２!I32="","",IF(別紙２!I32="保健体育科",1,IF(別紙２!I32="生徒会",2,3)))</f>
        <v/>
      </c>
      <c r="AY5" s="2"/>
      <c r="AZ5" s="2" t="str">
        <f>IF(別紙２!M32="","",別紙２!M32)</f>
        <v/>
      </c>
      <c r="BA5" s="2" t="str">
        <f>IF(別紙２!F33="","エラー",IF(別紙２!F33="有",1,2))</f>
        <v>エラー</v>
      </c>
      <c r="BB5" s="2" t="str">
        <f>IF(別紙２!C33="","",IF(別紙２!C33="運動会形式",1,IF(別紙２!C33="陸上競技会形式",2,3)))</f>
        <v/>
      </c>
      <c r="BC5" s="2" t="str">
        <f>IF(別紙２!G33="","",別紙２!G33)</f>
        <v/>
      </c>
      <c r="BD5" s="2" t="str">
        <f>IF(別紙２!I33="","",IF(別紙２!I33="保健体育科",1,IF(別紙２!I33="生徒会",2,3)))</f>
        <v/>
      </c>
      <c r="BE5" s="2" t="str">
        <f>IF(別紙２!K33="","",IF(別紙２!K33="組体操",1,IF(別紙２!K33="騎馬戦",2,IF(別紙２!K33="棒倒し",3,IF(別紙２!K33="　上記複数",4,5)))))</f>
        <v/>
      </c>
      <c r="BF5" s="2" t="str">
        <f>IF(別紙２!M33="","",別紙２!M33)</f>
        <v/>
      </c>
      <c r="BG5" s="2" t="e">
        <f>IF(別紙２!#REF!="","エラー",IF(別紙２!#REF!="有",1,2))</f>
        <v>#REF!</v>
      </c>
      <c r="BH5" s="2" t="e">
        <f>IF(別紙２!#REF!="","",別紙２!#REF!)</f>
        <v>#REF!</v>
      </c>
      <c r="BI5" s="2" t="e">
        <f>IF(別紙２!#REF!="","",IF(別紙２!#REF!="保健体育科",1,IF(別紙２!#REF!="生徒会",2,3)))</f>
        <v>#REF!</v>
      </c>
      <c r="BJ5" s="2"/>
      <c r="BK5" s="2" t="e">
        <f>IF(別紙２!#REF!="","",別紙２!#REF!)</f>
        <v>#REF!</v>
      </c>
      <c r="BL5" s="2" t="str">
        <f>IF(別紙２!F34="","エラー",IF(別紙２!F34="有",1,2))</f>
        <v>エラー</v>
      </c>
      <c r="BM5" s="2" t="str">
        <f>IF(別紙２!G34="","",別紙２!G34)</f>
        <v/>
      </c>
      <c r="BN5" s="2" t="str">
        <f>IF(別紙２!I34="","",IF(別紙２!I34="保健体育科",1,IF(別紙２!I34="生徒会",2,3)))</f>
        <v/>
      </c>
      <c r="BO5" s="2"/>
      <c r="BP5" s="2" t="str">
        <f>IF(別紙２!M34="","",別紙２!M34)</f>
        <v/>
      </c>
      <c r="BQ5" s="2" t="str">
        <f>IF(別紙２!F36="","",IF(別紙２!F36="有",1,2))</f>
        <v/>
      </c>
      <c r="BR5" s="2" t="str">
        <f>IF(別紙２!G36="","",別紙２!G36)</f>
        <v/>
      </c>
      <c r="BS5" s="2" t="str">
        <f>IF(別紙２!I36="","",IF(別紙２!I36="保健体育科",1,IF(別紙２!I36="生徒会",2,3)))</f>
        <v/>
      </c>
      <c r="BT5" s="2"/>
      <c r="BU5" s="2" t="str">
        <f>IF(別紙２!M36="","",別紙２!M36)</f>
        <v/>
      </c>
      <c r="BV5" s="2" t="str">
        <f>IF(別紙２!P33="","",IF(別紙２!P33="有",1,2))</f>
        <v/>
      </c>
      <c r="BW5" s="2" t="str">
        <f>IF(別紙２!P35="","",IF(別紙２!P35="授業で使用",1,IF(別紙２!P35="部活動で使用",2,IF(別紙２!P35="授業･部活両方で使用",3,4))))</f>
        <v/>
      </c>
      <c r="BX5" s="2" t="str">
        <f>IF(別紙２!S32="","",別紙２!S32)</f>
        <v/>
      </c>
      <c r="BY5" s="2" t="str">
        <f>IF(別紙２!S33="","",別紙２!S33)</f>
        <v/>
      </c>
      <c r="BZ5" s="2" t="str">
        <f>IF(別紙２!S34="","",別紙２!S34)</f>
        <v/>
      </c>
      <c r="CA5" s="2" t="str">
        <f>IF(別紙２!S35="","",別紙２!S35)</f>
        <v/>
      </c>
      <c r="CB5" s="2" t="str">
        <f>IF(AND(CB10&lt;&gt;0,CB11&lt;&gt;0),3,IF(AND(CB10=0,CB11&lt;&gt;0),2,IF(AND(CB10&lt;&gt;0,CB11=0),1,"")))</f>
        <v/>
      </c>
      <c r="CC5" s="2" t="str">
        <f>IF(COUNTA(別紙２!D42:D45)&lt;&gt;0,1,"")</f>
        <v/>
      </c>
      <c r="CD5" s="2" t="str">
        <f>IF(COUNTA(別紙２!E42:E45)=0,"",COUNTA(別紙２!E42:E45))</f>
        <v/>
      </c>
      <c r="CE5" s="2" t="str">
        <f>IF(COUNTA(別紙２!F42:F45)=0,"",COUNTA(別紙２!F42:F45))</f>
        <v/>
      </c>
      <c r="CF5" s="2" t="str">
        <f>IF(COUNTA(別紙２!G42:G45)=0,"",COUNTA(別紙２!G42:G45))</f>
        <v/>
      </c>
      <c r="CG5" s="2" t="str">
        <f>IF(COUNTA(別紙２!H42:H45)=0,"",COUNTA(別紙２!H42:H45))</f>
        <v/>
      </c>
      <c r="CH5" s="2" t="str">
        <f>IF(AND(CH10&lt;&gt;0,CH11&lt;&gt;0),3,IF(AND(CH10=0,CH11&lt;&gt;0),2,IF(AND(CH10&lt;&gt;0,CH11=0),1,"")))</f>
        <v/>
      </c>
      <c r="CI5" s="2" t="str">
        <f>IF(COUNTA(別紙２!K42:K45)&lt;&gt;0,1,"")</f>
        <v/>
      </c>
      <c r="CJ5" s="2" t="str">
        <f>IF(COUNTA(別紙２!L42:L45)=0,"",COUNTA(別紙２!L42:L45))</f>
        <v/>
      </c>
      <c r="CK5" s="2" t="str">
        <f>IF(COUNTA(別紙２!M42:M45)=0,"",COUNTA(別紙２!M42:M45))</f>
        <v/>
      </c>
      <c r="CL5" s="2" t="str">
        <f>IF(COUNTA(別紙２!N42:N45)=0,"",COUNTA(別紙２!N42:N45))</f>
        <v/>
      </c>
      <c r="CM5" s="2" t="str">
        <f>IF(COUNTA(別紙２!O42:O45)=0,"",COUNTA(別紙２!O42:O45))</f>
        <v/>
      </c>
    </row>
    <row r="6" spans="1:91">
      <c r="BE6" t="s">
        <v>245</v>
      </c>
      <c r="BW6" t="s">
        <v>256</v>
      </c>
      <c r="CB6" t="s">
        <v>166</v>
      </c>
      <c r="CH6" t="s">
        <v>166</v>
      </c>
    </row>
    <row r="7" spans="1:91">
      <c r="BE7" t="s">
        <v>246</v>
      </c>
      <c r="BW7" t="s">
        <v>257</v>
      </c>
      <c r="CB7" t="s">
        <v>167</v>
      </c>
      <c r="CH7" t="s">
        <v>167</v>
      </c>
    </row>
    <row r="8" spans="1:91">
      <c r="BE8" t="s">
        <v>247</v>
      </c>
      <c r="BW8" t="s">
        <v>258</v>
      </c>
      <c r="CB8" t="s">
        <v>168</v>
      </c>
      <c r="CH8" t="s">
        <v>168</v>
      </c>
    </row>
    <row r="9" spans="1:91">
      <c r="BE9" t="s">
        <v>248</v>
      </c>
      <c r="BW9" t="s">
        <v>259</v>
      </c>
    </row>
    <row r="10" spans="1:91">
      <c r="BE10" t="s">
        <v>249</v>
      </c>
      <c r="CB10">
        <f>COUNTA(別紙２!B42:B45)</f>
        <v>0</v>
      </c>
      <c r="CC10" t="s">
        <v>170</v>
      </c>
      <c r="CH10">
        <f>COUNTA(別紙２!I42:I45)</f>
        <v>0</v>
      </c>
      <c r="CI10" t="s">
        <v>15</v>
      </c>
    </row>
    <row r="11" spans="1:91">
      <c r="CB11">
        <f>COUNTA(別紙２!C42:C45)</f>
        <v>0</v>
      </c>
      <c r="CC11" t="s">
        <v>171</v>
      </c>
      <c r="CH11">
        <f>COUNTA(別紙２!J42:J45)</f>
        <v>0</v>
      </c>
      <c r="CI11" t="s">
        <v>16</v>
      </c>
    </row>
    <row r="12" spans="1:91">
      <c r="CB12">
        <f>COUNTA(別紙２!D42:D45)</f>
        <v>0</v>
      </c>
      <c r="CC12" t="s">
        <v>172</v>
      </c>
      <c r="CH12">
        <f>COUNTA(別紙２!K42:K45)</f>
        <v>0</v>
      </c>
      <c r="CI12" t="s">
        <v>69</v>
      </c>
    </row>
  </sheetData>
  <mergeCells count="35">
    <mergeCell ref="BW2:BW4"/>
    <mergeCell ref="BQ3:BU3"/>
    <mergeCell ref="BX3:CA3"/>
    <mergeCell ref="BX2:CA2"/>
    <mergeCell ref="D3:E3"/>
    <mergeCell ref="F3:G3"/>
    <mergeCell ref="N3:O3"/>
    <mergeCell ref="P3:Q3"/>
    <mergeCell ref="R3:S3"/>
    <mergeCell ref="AE3:AN3"/>
    <mergeCell ref="AO3:AP3"/>
    <mergeCell ref="AQ3:AU3"/>
    <mergeCell ref="AQ2:AU2"/>
    <mergeCell ref="AV2:BU2"/>
    <mergeCell ref="BV2:BV4"/>
    <mergeCell ref="AV3:AZ3"/>
    <mergeCell ref="BL3:BP3"/>
    <mergeCell ref="AE2:AP2"/>
    <mergeCell ref="BA3:BF3"/>
    <mergeCell ref="BG3:BK3"/>
    <mergeCell ref="B2:B4"/>
    <mergeCell ref="C2:C4"/>
    <mergeCell ref="D2:G2"/>
    <mergeCell ref="N2:S2"/>
    <mergeCell ref="T2:AD2"/>
    <mergeCell ref="H2:M2"/>
    <mergeCell ref="H3:I3"/>
    <mergeCell ref="J3:K3"/>
    <mergeCell ref="L3:M3"/>
    <mergeCell ref="CB3:CC3"/>
    <mergeCell ref="CD3:CG3"/>
    <mergeCell ref="CB2:CG2"/>
    <mergeCell ref="CH2:CM2"/>
    <mergeCell ref="CH3:CI3"/>
    <mergeCell ref="CJ3:CM3"/>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T11"/>
  <sheetViews>
    <sheetView workbookViewId="0">
      <selection activeCell="I22" sqref="I22"/>
    </sheetView>
  </sheetViews>
  <sheetFormatPr defaultRowHeight="13.5"/>
  <sheetData>
    <row r="1" spans="1:20">
      <c r="A1" t="s">
        <v>206</v>
      </c>
      <c r="B1" s="61" t="s">
        <v>1</v>
      </c>
      <c r="C1" s="61" t="s">
        <v>148</v>
      </c>
      <c r="D1" s="61" t="s">
        <v>132</v>
      </c>
      <c r="E1" s="61" t="s">
        <v>133</v>
      </c>
      <c r="F1" s="61" t="s">
        <v>53</v>
      </c>
      <c r="G1" s="61" t="s">
        <v>134</v>
      </c>
      <c r="H1" s="61" t="s">
        <v>135</v>
      </c>
      <c r="I1" s="61" t="s">
        <v>136</v>
      </c>
      <c r="J1" s="61" t="s">
        <v>137</v>
      </c>
      <c r="K1" s="61" t="s">
        <v>138</v>
      </c>
      <c r="L1" s="61" t="s">
        <v>139</v>
      </c>
      <c r="M1" s="61" t="s">
        <v>140</v>
      </c>
      <c r="N1" s="61" t="s">
        <v>141</v>
      </c>
      <c r="O1" s="61" t="s">
        <v>142</v>
      </c>
      <c r="P1" s="61" t="s">
        <v>143</v>
      </c>
      <c r="Q1" s="61" t="s">
        <v>144</v>
      </c>
      <c r="R1" s="61" t="s">
        <v>145</v>
      </c>
      <c r="S1" s="61" t="s">
        <v>146</v>
      </c>
      <c r="T1" s="61" t="s">
        <v>147</v>
      </c>
    </row>
    <row r="2" spans="1:20">
      <c r="A2">
        <f>IF(COUNTIF(B2,"定*")=1,3,IF(COUNTIF(B2,"市*")=1,2,IF(COUNTIF(C2,"*千葉大宮*")=1,3,1)))</f>
        <v>1</v>
      </c>
      <c r="B2">
        <f>別紙１!N$1</f>
        <v>0</v>
      </c>
      <c r="C2">
        <f>別紙１!L$5</f>
        <v>0</v>
      </c>
      <c r="D2">
        <v>1</v>
      </c>
      <c r="E2" t="str">
        <f>IF(別紙２!A11="科","",別紙２!A11)</f>
        <v/>
      </c>
      <c r="F2" t="str">
        <f>IF(別紙２!C11="コース","",別紙２!C11)</f>
        <v/>
      </c>
      <c r="G2" t="str">
        <f>IF(別紙２!E11=0,"",別紙２!E11)</f>
        <v/>
      </c>
      <c r="H2" t="str">
        <f>IF(別紙２!F11=0,"",別紙２!F11)</f>
        <v/>
      </c>
      <c r="I2" t="str">
        <f>IF(別紙２!G11=0,"",別紙２!G11)</f>
        <v/>
      </c>
      <c r="J2" t="str">
        <f>IF(別紙２!H11=0,"",別紙２!H11)</f>
        <v/>
      </c>
      <c r="K2" t="str">
        <f>IF(別紙２!I11=0,"",別紙２!I11)</f>
        <v/>
      </c>
      <c r="L2" t="str">
        <f>IF(別紙２!J11=0,"",別紙２!J11)</f>
        <v/>
      </c>
      <c r="M2" t="str">
        <f>IF(別紙２!K11=0,"",別紙２!K11)</f>
        <v/>
      </c>
      <c r="N2" t="str">
        <f>IF(別紙２!L11=0,"",別紙２!L11)</f>
        <v/>
      </c>
      <c r="O2" t="str">
        <f>IF(別紙２!M11=0,"",別紙２!M11)</f>
        <v/>
      </c>
      <c r="P2" t="str">
        <f>IF(別紙２!N11=0,"",別紙２!N11)</f>
        <v/>
      </c>
      <c r="Q2" t="str">
        <f>IF(別紙２!O11=0,"",別紙２!O11)</f>
        <v/>
      </c>
      <c r="R2" t="str">
        <f>IF(別紙２!P11=0,"",別紙２!P11)</f>
        <v/>
      </c>
      <c r="S2" t="str">
        <f>IF(別紙２!Q11=0,"",別紙２!Q11)</f>
        <v/>
      </c>
      <c r="T2" t="str">
        <f>IF(別紙２!R11=0,"",別紙２!R11)</f>
        <v/>
      </c>
    </row>
    <row r="3" spans="1:20">
      <c r="A3">
        <f t="shared" ref="A3:A11" si="0">IF(COUNTIF(B3,"定*")=1,3,IF(COUNTIF(B3,"市*")=1,2,IF(COUNTIF(C3,"*千葉大宮*")=1,3,1)))</f>
        <v>1</v>
      </c>
      <c r="B3">
        <f>別紙１!N$1</f>
        <v>0</v>
      </c>
      <c r="C3">
        <f>別紙１!L$5</f>
        <v>0</v>
      </c>
      <c r="D3">
        <v>1</v>
      </c>
      <c r="E3" t="str">
        <f>IF(別紙２!A12="科","",別紙２!A12)</f>
        <v/>
      </c>
      <c r="F3" t="str">
        <f>IF(別紙２!C12="コース","",別紙２!C12)</f>
        <v/>
      </c>
      <c r="G3" t="str">
        <f>IF(別紙２!E12=0,"",別紙２!E12)</f>
        <v/>
      </c>
      <c r="H3" t="str">
        <f>IF(別紙２!F12=0,"",別紙２!F12)</f>
        <v/>
      </c>
      <c r="I3" t="str">
        <f>IF(別紙２!G12=0,"",別紙２!G12)</f>
        <v/>
      </c>
      <c r="J3" t="str">
        <f>IF(別紙２!H12=0,"",別紙２!H12)</f>
        <v/>
      </c>
      <c r="K3" t="str">
        <f>IF(別紙２!I12=0,"",別紙２!I12)</f>
        <v/>
      </c>
      <c r="L3" t="str">
        <f>IF(別紙２!J12=0,"",別紙２!J12)</f>
        <v/>
      </c>
      <c r="M3" t="str">
        <f>IF(別紙２!K12=0,"",別紙２!K12)</f>
        <v/>
      </c>
      <c r="N3" t="str">
        <f>IF(別紙２!L12=0,"",別紙２!L12)</f>
        <v/>
      </c>
      <c r="O3" t="str">
        <f>IF(別紙２!M12=0,"",別紙２!M12)</f>
        <v/>
      </c>
      <c r="P3" t="str">
        <f>IF(別紙２!N12=0,"",別紙２!N12)</f>
        <v/>
      </c>
      <c r="Q3" t="str">
        <f>IF(別紙２!O12=0,"",別紙２!O12)</f>
        <v/>
      </c>
      <c r="R3" t="str">
        <f>IF(別紙２!P12=0,"",別紙２!P12)</f>
        <v/>
      </c>
      <c r="S3" t="str">
        <f>IF(別紙２!Q12=0,"",別紙２!Q12)</f>
        <v/>
      </c>
      <c r="T3" t="str">
        <f>IF(別紙２!R12=0,"",別紙２!R12)</f>
        <v/>
      </c>
    </row>
    <row r="4" spans="1:20">
      <c r="A4">
        <f t="shared" si="0"/>
        <v>1</v>
      </c>
      <c r="B4">
        <f>別紙１!N$1</f>
        <v>0</v>
      </c>
      <c r="C4">
        <f>別紙１!L$5</f>
        <v>0</v>
      </c>
      <c r="D4">
        <v>1</v>
      </c>
      <c r="E4" t="str">
        <f>IF(別紙２!A13="科","",別紙２!A13)</f>
        <v/>
      </c>
      <c r="F4" t="str">
        <f>IF(別紙２!C13="コース","",別紙２!C13)</f>
        <v/>
      </c>
      <c r="G4" t="str">
        <f>IF(別紙２!E13=0,"",別紙２!E13)</f>
        <v/>
      </c>
      <c r="H4" t="str">
        <f>IF(別紙２!F13=0,"",別紙２!F13)</f>
        <v/>
      </c>
      <c r="I4" t="str">
        <f>IF(別紙２!G13=0,"",別紙２!G13)</f>
        <v/>
      </c>
      <c r="J4" t="str">
        <f>IF(別紙２!H13=0,"",別紙２!H13)</f>
        <v/>
      </c>
      <c r="K4" t="str">
        <f>IF(別紙２!I13=0,"",別紙２!I13)</f>
        <v/>
      </c>
      <c r="L4" t="str">
        <f>IF(別紙２!J13=0,"",別紙２!J13)</f>
        <v/>
      </c>
      <c r="M4" t="str">
        <f>IF(別紙２!K13=0,"",別紙２!K13)</f>
        <v/>
      </c>
      <c r="N4" t="str">
        <f>IF(別紙２!L13=0,"",別紙２!L13)</f>
        <v/>
      </c>
      <c r="O4" t="str">
        <f>IF(別紙２!M13=0,"",別紙２!M13)</f>
        <v/>
      </c>
      <c r="P4" t="str">
        <f>IF(別紙２!N13=0,"",別紙２!N13)</f>
        <v/>
      </c>
      <c r="Q4" t="str">
        <f>IF(別紙２!O13=0,"",別紙２!O13)</f>
        <v/>
      </c>
      <c r="R4" t="str">
        <f>IF(別紙２!P13=0,"",別紙２!P13)</f>
        <v/>
      </c>
      <c r="S4" t="str">
        <f>IF(別紙２!Q13=0,"",別紙２!Q13)</f>
        <v/>
      </c>
      <c r="T4" t="str">
        <f>IF(別紙２!R13=0,"",別紙２!R13)</f>
        <v/>
      </c>
    </row>
    <row r="5" spans="1:20">
      <c r="A5">
        <f t="shared" si="0"/>
        <v>1</v>
      </c>
      <c r="B5">
        <f>別紙１!N$1</f>
        <v>0</v>
      </c>
      <c r="C5">
        <f>別紙１!L$5</f>
        <v>0</v>
      </c>
      <c r="D5">
        <v>2</v>
      </c>
      <c r="E5" t="str">
        <f>IF(別紙２!A14="科","",別紙２!A14)</f>
        <v/>
      </c>
      <c r="F5" t="str">
        <f>IF(別紙２!C14="コース","",別紙２!C14)</f>
        <v/>
      </c>
      <c r="G5" t="str">
        <f>IF(別紙２!E14=0,"",別紙２!E14)</f>
        <v/>
      </c>
      <c r="H5" t="str">
        <f>IF(別紙２!F14=0,"",別紙２!F14)</f>
        <v/>
      </c>
      <c r="I5" t="str">
        <f>IF(別紙２!G14=0,"",別紙２!G14)</f>
        <v/>
      </c>
      <c r="J5" t="str">
        <f>IF(別紙２!H14=0,"",別紙２!H14)</f>
        <v/>
      </c>
      <c r="K5" t="str">
        <f>IF(別紙２!I14=0,"",別紙２!I14)</f>
        <v/>
      </c>
      <c r="L5" t="str">
        <f>IF(別紙２!J14=0,"",別紙２!J14)</f>
        <v/>
      </c>
      <c r="M5" t="str">
        <f>IF(別紙２!K14=0,"",別紙２!K14)</f>
        <v/>
      </c>
      <c r="N5" t="str">
        <f>IF(別紙２!L14=0,"",別紙２!L14)</f>
        <v/>
      </c>
      <c r="O5" t="str">
        <f>IF(別紙２!M14=0,"",別紙２!M14)</f>
        <v/>
      </c>
      <c r="P5" t="str">
        <f>IF(別紙２!N14=0,"",別紙２!N14)</f>
        <v/>
      </c>
      <c r="Q5" t="str">
        <f>IF(別紙２!O14=0,"",別紙２!O14)</f>
        <v/>
      </c>
      <c r="R5" t="str">
        <f>IF(別紙２!P14=0,"",別紙２!P14)</f>
        <v/>
      </c>
      <c r="S5" t="str">
        <f>IF(別紙２!Q14=0,"",別紙２!Q14)</f>
        <v/>
      </c>
      <c r="T5" t="str">
        <f>IF(別紙２!R14=0,"",別紙２!R14)</f>
        <v/>
      </c>
    </row>
    <row r="6" spans="1:20">
      <c r="A6">
        <f t="shared" si="0"/>
        <v>1</v>
      </c>
      <c r="B6">
        <f>別紙１!N$1</f>
        <v>0</v>
      </c>
      <c r="C6">
        <f>別紙１!L$5</f>
        <v>0</v>
      </c>
      <c r="D6">
        <v>2</v>
      </c>
      <c r="E6" t="str">
        <f>IF(別紙２!A15="科","",別紙２!A15)</f>
        <v/>
      </c>
      <c r="F6" t="str">
        <f>IF(別紙２!C15="コース","",別紙２!C15)</f>
        <v/>
      </c>
      <c r="G6" t="str">
        <f>IF(別紙２!E15=0,"",別紙２!E15)</f>
        <v/>
      </c>
      <c r="H6" t="str">
        <f>IF(別紙２!F15=0,"",別紙２!F15)</f>
        <v/>
      </c>
      <c r="I6" t="str">
        <f>IF(別紙２!G15=0,"",別紙２!G15)</f>
        <v/>
      </c>
      <c r="J6" t="str">
        <f>IF(別紙２!H15=0,"",別紙２!H15)</f>
        <v/>
      </c>
      <c r="K6" t="str">
        <f>IF(別紙２!I15=0,"",別紙２!I15)</f>
        <v/>
      </c>
      <c r="L6" t="str">
        <f>IF(別紙２!J15=0,"",別紙２!J15)</f>
        <v/>
      </c>
      <c r="M6" t="str">
        <f>IF(別紙２!K15=0,"",別紙２!K15)</f>
        <v/>
      </c>
      <c r="N6" t="str">
        <f>IF(別紙２!L15=0,"",別紙２!L15)</f>
        <v/>
      </c>
      <c r="O6" t="str">
        <f>IF(別紙２!M15=0,"",別紙２!M15)</f>
        <v/>
      </c>
      <c r="P6" t="str">
        <f>IF(別紙２!N15=0,"",別紙２!N15)</f>
        <v/>
      </c>
      <c r="Q6" t="str">
        <f>IF(別紙２!O15=0,"",別紙２!O15)</f>
        <v/>
      </c>
      <c r="R6" t="str">
        <f>IF(別紙２!P15=0,"",別紙２!P15)</f>
        <v/>
      </c>
      <c r="S6" t="str">
        <f>IF(別紙２!Q15=0,"",別紙２!Q15)</f>
        <v/>
      </c>
      <c r="T6" t="str">
        <f>IF(別紙２!R15=0,"",別紙２!R15)</f>
        <v/>
      </c>
    </row>
    <row r="7" spans="1:20">
      <c r="A7">
        <f t="shared" si="0"/>
        <v>1</v>
      </c>
      <c r="B7">
        <f>別紙１!N$1</f>
        <v>0</v>
      </c>
      <c r="C7">
        <f>別紙１!L$5</f>
        <v>0</v>
      </c>
      <c r="D7">
        <v>2</v>
      </c>
      <c r="E7" t="str">
        <f>IF(別紙２!A16="科","",別紙２!A16)</f>
        <v/>
      </c>
      <c r="F7" t="str">
        <f>IF(別紙２!C16="コース","",別紙２!C16)</f>
        <v/>
      </c>
      <c r="G7" t="str">
        <f>IF(別紙２!E16=0,"",別紙２!E16)</f>
        <v/>
      </c>
      <c r="H7" t="str">
        <f>IF(別紙２!F16=0,"",別紙２!F16)</f>
        <v/>
      </c>
      <c r="I7" t="str">
        <f>IF(別紙２!G16=0,"",別紙２!G16)</f>
        <v/>
      </c>
      <c r="J7" t="str">
        <f>IF(別紙２!H16=0,"",別紙２!H16)</f>
        <v/>
      </c>
      <c r="K7" t="str">
        <f>IF(別紙２!I16=0,"",別紙２!I16)</f>
        <v/>
      </c>
      <c r="L7" t="str">
        <f>IF(別紙２!J16=0,"",別紙２!J16)</f>
        <v/>
      </c>
      <c r="M7" t="str">
        <f>IF(別紙２!K16=0,"",別紙２!K16)</f>
        <v/>
      </c>
      <c r="N7" t="str">
        <f>IF(別紙２!L16=0,"",別紙２!L16)</f>
        <v/>
      </c>
      <c r="O7" t="str">
        <f>IF(別紙２!M16=0,"",別紙２!M16)</f>
        <v/>
      </c>
      <c r="P7" t="str">
        <f>IF(別紙２!N16=0,"",別紙２!N16)</f>
        <v/>
      </c>
      <c r="Q7" t="str">
        <f>IF(別紙２!O16=0,"",別紙２!O16)</f>
        <v/>
      </c>
      <c r="R7" t="str">
        <f>IF(別紙２!P16=0,"",別紙２!P16)</f>
        <v/>
      </c>
      <c r="S7" t="str">
        <f>IF(別紙２!Q16=0,"",別紙２!Q16)</f>
        <v/>
      </c>
      <c r="T7" t="str">
        <f>IF(別紙２!R16=0,"",別紙２!R16)</f>
        <v/>
      </c>
    </row>
    <row r="8" spans="1:20">
      <c r="A8">
        <f t="shared" si="0"/>
        <v>1</v>
      </c>
      <c r="B8">
        <f>別紙１!N$1</f>
        <v>0</v>
      </c>
      <c r="C8">
        <f>別紙１!L$5</f>
        <v>0</v>
      </c>
      <c r="D8">
        <v>2</v>
      </c>
      <c r="E8" t="str">
        <f>IF(別紙２!A17="科","",別紙２!A17)</f>
        <v/>
      </c>
      <c r="F8" t="str">
        <f>IF(別紙２!C17="コース","",別紙２!C17)</f>
        <v/>
      </c>
      <c r="G8" t="str">
        <f>IF(別紙２!E17=0,"",別紙２!E17)</f>
        <v/>
      </c>
      <c r="H8" t="str">
        <f>IF(別紙２!F17=0,"",別紙２!F17)</f>
        <v/>
      </c>
      <c r="I8" t="str">
        <f>IF(別紙２!G17=0,"",別紙２!G17)</f>
        <v/>
      </c>
      <c r="J8" t="str">
        <f>IF(別紙２!H17=0,"",別紙２!H17)</f>
        <v/>
      </c>
      <c r="K8" t="str">
        <f>IF(別紙２!I17=0,"",別紙２!I17)</f>
        <v/>
      </c>
      <c r="L8" t="str">
        <f>IF(別紙２!J17=0,"",別紙２!J17)</f>
        <v/>
      </c>
      <c r="M8" t="str">
        <f>IF(別紙２!K17=0,"",別紙２!K17)</f>
        <v/>
      </c>
      <c r="N8" t="str">
        <f>IF(別紙２!L17=0,"",別紙２!L17)</f>
        <v/>
      </c>
      <c r="O8" t="str">
        <f>IF(別紙２!M17=0,"",別紙２!M17)</f>
        <v/>
      </c>
      <c r="P8" t="str">
        <f>IF(別紙２!N17=0,"",別紙２!N17)</f>
        <v/>
      </c>
      <c r="Q8" t="str">
        <f>IF(別紙２!O17=0,"",別紙２!O17)</f>
        <v/>
      </c>
      <c r="R8" t="str">
        <f>IF(別紙２!P17=0,"",別紙２!P17)</f>
        <v/>
      </c>
      <c r="S8" t="str">
        <f>IF(別紙２!Q17=0,"",別紙２!Q17)</f>
        <v/>
      </c>
      <c r="T8" t="str">
        <f>IF(別紙２!R17=0,"",別紙２!R17)</f>
        <v/>
      </c>
    </row>
    <row r="9" spans="1:20">
      <c r="A9">
        <f t="shared" si="0"/>
        <v>1</v>
      </c>
      <c r="B9">
        <f>別紙１!N$1</f>
        <v>0</v>
      </c>
      <c r="C9">
        <f>別紙１!L$5</f>
        <v>0</v>
      </c>
      <c r="D9">
        <v>3</v>
      </c>
      <c r="E9" t="str">
        <f>IF(別紙２!A18="科","",別紙２!A18)</f>
        <v/>
      </c>
      <c r="F9" t="str">
        <f>IF(別紙２!C18="コース","",別紙２!C18)</f>
        <v/>
      </c>
      <c r="G9" t="str">
        <f>IF(別紙２!E18=0,"",別紙２!E18)</f>
        <v/>
      </c>
      <c r="H9" t="str">
        <f>IF(別紙２!F18=0,"",別紙２!F18)</f>
        <v/>
      </c>
      <c r="I9" t="str">
        <f>IF(別紙２!G18=0,"",別紙２!G18)</f>
        <v/>
      </c>
      <c r="J9" t="str">
        <f>IF(別紙２!H18=0,"",別紙２!H18)</f>
        <v/>
      </c>
      <c r="K9" t="str">
        <f>IF(別紙２!I18=0,"",別紙２!I18)</f>
        <v/>
      </c>
      <c r="L9" t="str">
        <f>IF(別紙２!J18=0,"",別紙２!J18)</f>
        <v/>
      </c>
      <c r="M9" t="str">
        <f>IF(別紙２!K18=0,"",別紙２!K18)</f>
        <v/>
      </c>
      <c r="N9" t="str">
        <f>IF(別紙２!L18=0,"",別紙２!L18)</f>
        <v/>
      </c>
      <c r="O9" t="str">
        <f>IF(別紙２!M18=0,"",別紙２!M18)</f>
        <v/>
      </c>
      <c r="P9" t="str">
        <f>IF(別紙２!N18=0,"",別紙２!N18)</f>
        <v/>
      </c>
      <c r="Q9" t="str">
        <f>IF(別紙２!O18=0,"",別紙２!O18)</f>
        <v/>
      </c>
      <c r="R9" t="str">
        <f>IF(別紙２!P18=0,"",別紙２!P18)</f>
        <v/>
      </c>
      <c r="S9" t="str">
        <f>IF(別紙２!Q18=0,"",別紙２!Q18)</f>
        <v/>
      </c>
      <c r="T9" t="str">
        <f>IF(別紙２!R18=0,"",別紙２!R18)</f>
        <v/>
      </c>
    </row>
    <row r="10" spans="1:20">
      <c r="A10">
        <f t="shared" si="0"/>
        <v>1</v>
      </c>
      <c r="B10">
        <f>別紙１!N$1</f>
        <v>0</v>
      </c>
      <c r="C10">
        <f>別紙１!L$5</f>
        <v>0</v>
      </c>
      <c r="D10">
        <v>3</v>
      </c>
      <c r="E10" t="str">
        <f>IF(別紙２!A19="科","",別紙２!A19)</f>
        <v/>
      </c>
      <c r="F10" t="str">
        <f>IF(別紙２!C19="コース","",別紙２!C19)</f>
        <v/>
      </c>
      <c r="G10" t="str">
        <f>IF(別紙２!E19=0,"",別紙２!E19)</f>
        <v/>
      </c>
      <c r="H10" t="str">
        <f>IF(別紙２!F19=0,"",別紙２!F19)</f>
        <v/>
      </c>
      <c r="I10" t="str">
        <f>IF(別紙２!G19=0,"",別紙２!G19)</f>
        <v/>
      </c>
      <c r="J10" t="str">
        <f>IF(別紙２!H19=0,"",別紙２!H19)</f>
        <v/>
      </c>
      <c r="K10" t="str">
        <f>IF(別紙２!I19=0,"",別紙２!I19)</f>
        <v/>
      </c>
      <c r="L10" t="str">
        <f>IF(別紙２!J19=0,"",別紙２!J19)</f>
        <v/>
      </c>
      <c r="M10" t="str">
        <f>IF(別紙２!K19=0,"",別紙２!K19)</f>
        <v/>
      </c>
      <c r="N10" t="str">
        <f>IF(別紙２!L19=0,"",別紙２!L19)</f>
        <v/>
      </c>
      <c r="O10" t="str">
        <f>IF(別紙２!M19=0,"",別紙２!M19)</f>
        <v/>
      </c>
      <c r="P10" t="str">
        <f>IF(別紙２!N19=0,"",別紙２!N19)</f>
        <v/>
      </c>
      <c r="Q10" t="str">
        <f>IF(別紙２!O19=0,"",別紙２!O19)</f>
        <v/>
      </c>
      <c r="R10" t="str">
        <f>IF(別紙２!P19=0,"",別紙２!P19)</f>
        <v/>
      </c>
      <c r="S10" t="str">
        <f>IF(別紙２!Q19=0,"",別紙２!Q19)</f>
        <v/>
      </c>
      <c r="T10" t="str">
        <f>IF(別紙２!R19=0,"",別紙２!R19)</f>
        <v/>
      </c>
    </row>
    <row r="11" spans="1:20">
      <c r="A11">
        <f t="shared" si="0"/>
        <v>1</v>
      </c>
      <c r="B11">
        <f>別紙１!N$1</f>
        <v>0</v>
      </c>
      <c r="C11">
        <f>別紙１!L$5</f>
        <v>0</v>
      </c>
      <c r="D11">
        <v>3</v>
      </c>
      <c r="E11" t="str">
        <f>IF(別紙２!A20="科","",別紙２!A20)</f>
        <v/>
      </c>
      <c r="F11" t="str">
        <f>IF(別紙２!C20="コース","",別紙２!C20)</f>
        <v/>
      </c>
      <c r="G11" t="str">
        <f>IF(別紙２!E20=0,"",別紙２!E20)</f>
        <v/>
      </c>
      <c r="H11" t="str">
        <f>IF(別紙２!F20=0,"",別紙２!F20)</f>
        <v/>
      </c>
      <c r="I11" t="str">
        <f>IF(別紙２!G20=0,"",別紙２!G20)</f>
        <v/>
      </c>
      <c r="J11" t="str">
        <f>IF(別紙２!H20=0,"",別紙２!H20)</f>
        <v/>
      </c>
      <c r="K11" t="str">
        <f>IF(別紙２!I20=0,"",別紙２!I20)</f>
        <v/>
      </c>
      <c r="L11" t="str">
        <f>IF(別紙２!J20=0,"",別紙２!J20)</f>
        <v/>
      </c>
      <c r="M11" t="str">
        <f>IF(別紙２!K20=0,"",別紙２!K20)</f>
        <v/>
      </c>
      <c r="N11" t="str">
        <f>IF(別紙２!L20=0,"",別紙２!L20)</f>
        <v/>
      </c>
      <c r="O11" t="str">
        <f>IF(別紙２!M20=0,"",別紙２!M20)</f>
        <v/>
      </c>
      <c r="P11" t="str">
        <f>IF(別紙２!N20=0,"",別紙２!N20)</f>
        <v/>
      </c>
      <c r="Q11" t="str">
        <f>IF(別紙２!O20=0,"",別紙２!O20)</f>
        <v/>
      </c>
      <c r="R11" t="str">
        <f>IF(別紙２!P20=0,"",別紙２!P20)</f>
        <v/>
      </c>
      <c r="S11" t="str">
        <f>IF(別紙２!Q20=0,"",別紙２!Q20)</f>
        <v/>
      </c>
      <c r="T11" t="str">
        <f>IF(別紙２!R20=0,"",別紙２!R20)</f>
        <v/>
      </c>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W22"/>
  <sheetViews>
    <sheetView topLeftCell="A4" workbookViewId="0">
      <selection activeCell="I22" sqref="I22"/>
    </sheetView>
  </sheetViews>
  <sheetFormatPr defaultRowHeight="13.5"/>
  <sheetData>
    <row r="1" spans="1:23">
      <c r="C1" s="56"/>
      <c r="D1" s="57"/>
      <c r="E1" s="70"/>
      <c r="F1" s="213" t="s">
        <v>27</v>
      </c>
      <c r="G1" s="208" t="s">
        <v>54</v>
      </c>
      <c r="H1" s="211" t="s">
        <v>6</v>
      </c>
      <c r="I1" s="19" t="s">
        <v>25</v>
      </c>
      <c r="J1" s="433" t="s">
        <v>56</v>
      </c>
      <c r="K1" s="434"/>
      <c r="L1" s="230" t="s">
        <v>55</v>
      </c>
      <c r="M1" s="232" t="s">
        <v>198</v>
      </c>
      <c r="N1" s="234" t="s">
        <v>72</v>
      </c>
      <c r="O1" s="251" t="s">
        <v>28</v>
      </c>
      <c r="P1" s="252"/>
      <c r="Q1" s="253"/>
      <c r="R1" s="428" t="s">
        <v>9</v>
      </c>
      <c r="S1" s="429"/>
      <c r="T1" s="429"/>
      <c r="U1" s="430"/>
      <c r="V1" s="431" t="s">
        <v>57</v>
      </c>
      <c r="W1" s="432"/>
    </row>
    <row r="2" spans="1:23" ht="18.75" customHeight="1" thickBot="1">
      <c r="A2" t="s">
        <v>206</v>
      </c>
      <c r="B2" t="s">
        <v>205</v>
      </c>
      <c r="C2" s="58" t="s">
        <v>203</v>
      </c>
      <c r="D2" s="59"/>
      <c r="E2" s="71" t="s">
        <v>204</v>
      </c>
      <c r="F2" s="215"/>
      <c r="G2" s="209"/>
      <c r="H2" s="209"/>
      <c r="I2" s="20" t="s">
        <v>24</v>
      </c>
      <c r="J2" s="21" t="s">
        <v>7</v>
      </c>
      <c r="K2" s="18" t="s">
        <v>8</v>
      </c>
      <c r="L2" s="231"/>
      <c r="M2" s="233"/>
      <c r="N2" s="235"/>
      <c r="O2" s="258" t="s">
        <v>73</v>
      </c>
      <c r="P2" s="259"/>
      <c r="Q2" s="260"/>
      <c r="R2" s="33" t="s">
        <v>10</v>
      </c>
      <c r="S2" s="34" t="s">
        <v>11</v>
      </c>
      <c r="T2" s="34" t="s">
        <v>12</v>
      </c>
      <c r="U2" s="35" t="s">
        <v>13</v>
      </c>
      <c r="V2" s="27" t="s">
        <v>15</v>
      </c>
      <c r="W2" s="28" t="s">
        <v>16</v>
      </c>
    </row>
    <row r="3" spans="1:23">
      <c r="A3">
        <f t="shared" ref="A3:A22" si="0">IF(COUNTIF(B3,"定*")=1,3,IF(COUNTIF(B3,"市*")=1,2,IF(COUNTIF(C3,"*千葉大宮*")=1,3,1)))</f>
        <v>1</v>
      </c>
      <c r="B3" s="69" t="str">
        <f>IF(別紙１!$N$1=0,"",別紙１!$N$1)</f>
        <v/>
      </c>
      <c r="C3" s="69" t="e">
        <f>IF(F3="",1/0,別紙１!$L$5)</f>
        <v>#DIV/0!</v>
      </c>
      <c r="D3" s="69">
        <v>1</v>
      </c>
      <c r="E3" s="69" t="str">
        <f>IF(別紙１!B16=0,"1/0",別紙１!B16)</f>
        <v>主任</v>
      </c>
      <c r="F3" s="69" t="str">
        <f>IF(別紙１!C16=0,"",別紙１!C16)</f>
        <v/>
      </c>
      <c r="G3" s="69" t="str">
        <f>IF(別紙１!D16=0,"",別紙１!D16)</f>
        <v/>
      </c>
      <c r="H3" s="69" t="str">
        <f>IF(別紙１!E16=0,"",別紙１!E16)</f>
        <v/>
      </c>
      <c r="I3" s="69" t="str">
        <f>IF(別紙１!F16=0,"",別紙１!F16)</f>
        <v/>
      </c>
      <c r="J3" s="69" t="str">
        <f>IF(別紙１!G16=0,"",別紙１!G16)</f>
        <v/>
      </c>
      <c r="K3" s="69" t="str">
        <f>IF(別紙１!H16=0,"",別紙１!H16)</f>
        <v/>
      </c>
      <c r="L3" s="69" t="str">
        <f>IF(別紙１!I16=0,"",別紙１!I16)</f>
        <v/>
      </c>
      <c r="M3" s="69" t="str">
        <f>IF(別紙１!J16=0,"",別紙１!J16)</f>
        <v/>
      </c>
      <c r="N3" s="69" t="str">
        <f>IF(別紙１!K16=0,"",別紙１!K16)</f>
        <v/>
      </c>
      <c r="O3" s="69" t="str">
        <f>IF(別紙１!L16=0,"",別紙１!L16)</f>
        <v/>
      </c>
      <c r="P3" s="69" t="str">
        <f>IF(別紙１!M16=0,"",別紙１!M16)</f>
        <v/>
      </c>
      <c r="Q3" s="69" t="str">
        <f>IF(別紙１!N16=0,"",別紙１!N16)</f>
        <v/>
      </c>
      <c r="R3" s="69" t="str">
        <f>IF(別紙１!O16=0,"",別紙１!O16)</f>
        <v/>
      </c>
      <c r="S3" s="69" t="str">
        <f>IF(別紙１!P16=0,"",別紙１!P16)</f>
        <v/>
      </c>
      <c r="T3" s="69" t="str">
        <f>IF(別紙１!Q16=0,"",別紙１!Q16)</f>
        <v/>
      </c>
      <c r="U3" s="69" t="str">
        <f>IF(別紙１!R16=0,"",別紙１!R16)</f>
        <v/>
      </c>
      <c r="V3" s="69" t="str">
        <f>IF(別紙１!S16=0,"",別紙１!S16)</f>
        <v/>
      </c>
      <c r="W3" s="69" t="str">
        <f>IF(別紙１!T16=0,"",別紙１!T16)</f>
        <v/>
      </c>
    </row>
    <row r="4" spans="1:23">
      <c r="A4">
        <f t="shared" si="0"/>
        <v>1</v>
      </c>
      <c r="B4" s="69" t="str">
        <f>IF(別紙１!$N$1=0,"",別紙１!$N$1)</f>
        <v/>
      </c>
      <c r="C4" s="69" t="e">
        <f>IF(F4="",1/0,別紙１!$L$5)</f>
        <v>#DIV/0!</v>
      </c>
      <c r="D4" s="69">
        <v>2</v>
      </c>
      <c r="E4" s="69" t="str">
        <f>IF(別紙１!B17=0,"",別紙１!B17)</f>
        <v/>
      </c>
      <c r="F4" s="69" t="str">
        <f>IF(別紙１!C17=0,"",別紙１!C17)</f>
        <v/>
      </c>
      <c r="G4" s="69" t="str">
        <f>IF(別紙１!D17=0,"",別紙１!D17)</f>
        <v/>
      </c>
      <c r="H4" s="69" t="str">
        <f>IF(別紙１!E17=0,"",別紙１!E17)</f>
        <v/>
      </c>
      <c r="I4" s="69" t="str">
        <f>IF(別紙１!F17=0,"",別紙１!F17)</f>
        <v/>
      </c>
      <c r="J4" s="69" t="str">
        <f>IF(別紙１!G17=0,"",別紙１!G17)</f>
        <v/>
      </c>
      <c r="K4" s="69" t="str">
        <f>IF(別紙１!H17=0,"",別紙１!H17)</f>
        <v/>
      </c>
      <c r="L4" s="69" t="str">
        <f>IF(別紙１!I17=0,"",別紙１!I17)</f>
        <v/>
      </c>
      <c r="M4" s="69" t="str">
        <f>IF(別紙１!J17=0,"",別紙１!J17)</f>
        <v/>
      </c>
      <c r="N4" s="69" t="str">
        <f>IF(別紙１!K17=0,"",別紙１!K17)</f>
        <v/>
      </c>
      <c r="O4" s="69" t="str">
        <f>IF(別紙１!L17=0,"",別紙１!L17)</f>
        <v/>
      </c>
      <c r="P4" s="69" t="str">
        <f>IF(別紙１!M17=0,"",別紙１!M17)</f>
        <v/>
      </c>
      <c r="Q4" s="69" t="str">
        <f>IF(別紙１!N17=0,"",別紙１!N17)</f>
        <v/>
      </c>
      <c r="R4" s="69" t="str">
        <f>IF(別紙１!O17=0,"",別紙１!O17)</f>
        <v/>
      </c>
      <c r="S4" s="69" t="str">
        <f>IF(別紙１!P17=0,"",別紙１!P17)</f>
        <v/>
      </c>
      <c r="T4" s="69" t="str">
        <f>IF(別紙１!Q17=0,"",別紙１!Q17)</f>
        <v/>
      </c>
      <c r="U4" s="69" t="str">
        <f>IF(別紙１!R17=0,"",別紙１!R17)</f>
        <v/>
      </c>
      <c r="V4" s="69" t="str">
        <f>IF(別紙１!S17=0,"",別紙１!S17)</f>
        <v/>
      </c>
      <c r="W4" s="69" t="str">
        <f>IF(別紙１!T17=0,"",別紙１!T17)</f>
        <v/>
      </c>
    </row>
    <row r="5" spans="1:23">
      <c r="A5">
        <f t="shared" si="0"/>
        <v>1</v>
      </c>
      <c r="B5" s="69" t="str">
        <f>IF(別紙１!$N$1=0,"",別紙１!$N$1)</f>
        <v/>
      </c>
      <c r="C5" s="69" t="e">
        <f>IF(F5="",1/0,別紙１!$L$5)</f>
        <v>#DIV/0!</v>
      </c>
      <c r="D5" s="69">
        <v>3</v>
      </c>
      <c r="E5" s="69" t="str">
        <f>IF(別紙１!B18=0,"",別紙１!B18)</f>
        <v/>
      </c>
      <c r="F5" s="69" t="str">
        <f>IF(別紙１!C18=0,"",別紙１!C18)</f>
        <v/>
      </c>
      <c r="G5" s="69" t="str">
        <f>IF(別紙１!D18=0,"",別紙１!D18)</f>
        <v/>
      </c>
      <c r="H5" s="69" t="str">
        <f>IF(別紙１!E18=0,"",別紙１!E18)</f>
        <v/>
      </c>
      <c r="I5" s="69" t="str">
        <f>IF(別紙１!F18=0,"",別紙１!F18)</f>
        <v/>
      </c>
      <c r="J5" s="69" t="str">
        <f>IF(別紙１!G18=0,"",別紙１!G18)</f>
        <v/>
      </c>
      <c r="K5" s="69" t="str">
        <f>IF(別紙１!H18=0,"",別紙１!H18)</f>
        <v/>
      </c>
      <c r="L5" s="69" t="str">
        <f>IF(別紙１!I18=0,"",別紙１!I18)</f>
        <v/>
      </c>
      <c r="M5" s="69" t="str">
        <f>IF(別紙１!J18=0,"",別紙１!J18)</f>
        <v/>
      </c>
      <c r="N5" s="69" t="str">
        <f>IF(別紙１!K18=0,"",別紙１!K18)</f>
        <v/>
      </c>
      <c r="O5" s="69" t="str">
        <f>IF(別紙１!L18=0,"",別紙１!L18)</f>
        <v/>
      </c>
      <c r="P5" s="69" t="str">
        <f>IF(別紙１!M18=0,"",別紙１!M18)</f>
        <v/>
      </c>
      <c r="Q5" s="69" t="str">
        <f>IF(別紙１!N18=0,"",別紙１!N18)</f>
        <v/>
      </c>
      <c r="R5" s="69" t="str">
        <f>IF(別紙１!O18=0,"",別紙１!O18)</f>
        <v/>
      </c>
      <c r="S5" s="69" t="str">
        <f>IF(別紙１!P18=0,"",別紙１!P18)</f>
        <v/>
      </c>
      <c r="T5" s="69" t="str">
        <f>IF(別紙１!Q18=0,"",別紙１!Q18)</f>
        <v/>
      </c>
      <c r="U5" s="69" t="str">
        <f>IF(別紙１!R18=0,"",別紙１!R18)</f>
        <v/>
      </c>
      <c r="V5" s="69" t="str">
        <f>IF(別紙１!S18=0,"",別紙１!S18)</f>
        <v/>
      </c>
      <c r="W5" s="69" t="str">
        <f>IF(別紙１!T18=0,"",別紙１!T18)</f>
        <v/>
      </c>
    </row>
    <row r="6" spans="1:23">
      <c r="A6">
        <f t="shared" si="0"/>
        <v>1</v>
      </c>
      <c r="B6" s="69" t="str">
        <f>IF(別紙１!$N$1=0,"",別紙１!$N$1)</f>
        <v/>
      </c>
      <c r="C6" s="69" t="e">
        <f>IF(F6="",1/0,別紙１!$L$5)</f>
        <v>#DIV/0!</v>
      </c>
      <c r="D6" s="69">
        <v>4</v>
      </c>
      <c r="E6" s="69" t="str">
        <f>IF(別紙１!B19=0,"",別紙１!B19)</f>
        <v/>
      </c>
      <c r="F6" s="69" t="str">
        <f>IF(別紙１!C19=0,"",別紙１!C19)</f>
        <v/>
      </c>
      <c r="G6" s="69" t="str">
        <f>IF(別紙１!D19=0,"",別紙１!D19)</f>
        <v/>
      </c>
      <c r="H6" s="69" t="str">
        <f>IF(別紙１!E19=0,"",別紙１!E19)</f>
        <v/>
      </c>
      <c r="I6" s="69" t="str">
        <f>IF(別紙１!F19=0,"",別紙１!F19)</f>
        <v/>
      </c>
      <c r="J6" s="69" t="str">
        <f>IF(別紙１!G19=0,"",別紙１!G19)</f>
        <v/>
      </c>
      <c r="K6" s="69" t="str">
        <f>IF(別紙１!H19=0,"",別紙１!H19)</f>
        <v/>
      </c>
      <c r="L6" s="69" t="str">
        <f>IF(別紙１!I19=0,"",別紙１!I19)</f>
        <v/>
      </c>
      <c r="M6" s="69" t="str">
        <f>IF(別紙１!J19=0,"",別紙１!J19)</f>
        <v/>
      </c>
      <c r="N6" s="69" t="str">
        <f>IF(別紙１!K19=0,"",別紙１!K19)</f>
        <v/>
      </c>
      <c r="O6" s="69" t="str">
        <f>IF(別紙１!L19=0,"",別紙１!L19)</f>
        <v/>
      </c>
      <c r="P6" s="69" t="str">
        <f>IF(別紙１!M19=0,"",別紙１!M19)</f>
        <v/>
      </c>
      <c r="Q6" s="69" t="str">
        <f>IF(別紙１!N19=0,"",別紙１!N19)</f>
        <v/>
      </c>
      <c r="R6" s="69" t="str">
        <f>IF(別紙１!O19=0,"",別紙１!O19)</f>
        <v/>
      </c>
      <c r="S6" s="69" t="str">
        <f>IF(別紙１!P19=0,"",別紙１!P19)</f>
        <v/>
      </c>
      <c r="T6" s="69" t="str">
        <f>IF(別紙１!Q19=0,"",別紙１!Q19)</f>
        <v/>
      </c>
      <c r="U6" s="69" t="str">
        <f>IF(別紙１!R19=0,"",別紙１!R19)</f>
        <v/>
      </c>
      <c r="V6" s="69" t="str">
        <f>IF(別紙１!S19=0,"",別紙１!S19)</f>
        <v/>
      </c>
      <c r="W6" s="69" t="str">
        <f>IF(別紙１!T19=0,"",別紙１!T19)</f>
        <v/>
      </c>
    </row>
    <row r="7" spans="1:23">
      <c r="A7">
        <f t="shared" si="0"/>
        <v>1</v>
      </c>
      <c r="B7" s="69" t="str">
        <f>IF(別紙１!$N$1=0,"",別紙１!$N$1)</f>
        <v/>
      </c>
      <c r="C7" s="69" t="e">
        <f>IF(F7="",1/0,別紙１!$L$5)</f>
        <v>#DIV/0!</v>
      </c>
      <c r="D7" s="69">
        <v>5</v>
      </c>
      <c r="E7" s="69" t="str">
        <f>IF(別紙１!B20=0,"",別紙１!B20)</f>
        <v/>
      </c>
      <c r="F7" s="69" t="str">
        <f>IF(別紙１!C20=0,"",別紙１!C20)</f>
        <v/>
      </c>
      <c r="G7" s="69" t="str">
        <f>IF(別紙１!D20=0,"",別紙１!D20)</f>
        <v/>
      </c>
      <c r="H7" s="69" t="str">
        <f>IF(別紙１!E20=0,"",別紙１!E20)</f>
        <v/>
      </c>
      <c r="I7" s="69" t="str">
        <f>IF(別紙１!F20=0,"",別紙１!F20)</f>
        <v/>
      </c>
      <c r="J7" s="69" t="str">
        <f>IF(別紙１!G20=0,"",別紙１!G20)</f>
        <v/>
      </c>
      <c r="K7" s="69" t="str">
        <f>IF(別紙１!H20=0,"",別紙１!H20)</f>
        <v/>
      </c>
      <c r="L7" s="69" t="str">
        <f>IF(別紙１!I20=0,"",別紙１!I20)</f>
        <v/>
      </c>
      <c r="M7" s="69" t="str">
        <f>IF(別紙１!J20=0,"",別紙１!J20)</f>
        <v/>
      </c>
      <c r="N7" s="69" t="str">
        <f>IF(別紙１!K20=0,"",別紙１!K20)</f>
        <v/>
      </c>
      <c r="O7" s="69" t="str">
        <f>IF(別紙１!L20=0,"",別紙１!L20)</f>
        <v/>
      </c>
      <c r="P7" s="69" t="str">
        <f>IF(別紙１!M20=0,"",別紙１!M20)</f>
        <v/>
      </c>
      <c r="Q7" s="69" t="str">
        <f>IF(別紙１!N20=0,"",別紙１!N20)</f>
        <v/>
      </c>
      <c r="R7" s="69" t="str">
        <f>IF(別紙１!O20=0,"",別紙１!O20)</f>
        <v/>
      </c>
      <c r="S7" s="69" t="str">
        <f>IF(別紙１!P20=0,"",別紙１!P20)</f>
        <v/>
      </c>
      <c r="T7" s="69" t="str">
        <f>IF(別紙１!Q20=0,"",別紙１!Q20)</f>
        <v/>
      </c>
      <c r="U7" s="69" t="str">
        <f>IF(別紙１!R20=0,"",別紙１!R20)</f>
        <v/>
      </c>
      <c r="V7" s="69" t="str">
        <f>IF(別紙１!S20=0,"",別紙１!S20)</f>
        <v/>
      </c>
      <c r="W7" s="69" t="str">
        <f>IF(別紙１!T20=0,"",別紙１!T20)</f>
        <v/>
      </c>
    </row>
    <row r="8" spans="1:23">
      <c r="A8">
        <f t="shared" si="0"/>
        <v>1</v>
      </c>
      <c r="B8" s="69" t="str">
        <f>IF(別紙１!$N$1=0,"",別紙１!$N$1)</f>
        <v/>
      </c>
      <c r="C8" s="69" t="e">
        <f>IF(F8="",1/0,別紙１!$L$5)</f>
        <v>#DIV/0!</v>
      </c>
      <c r="D8" s="69">
        <v>6</v>
      </c>
      <c r="E8" s="69" t="str">
        <f>IF(別紙１!B21=0,"",別紙１!B21)</f>
        <v/>
      </c>
      <c r="F8" s="69" t="str">
        <f>IF(別紙１!C21=0,"",別紙１!C21)</f>
        <v/>
      </c>
      <c r="G8" s="69" t="str">
        <f>IF(別紙１!D21=0,"",別紙１!D21)</f>
        <v/>
      </c>
      <c r="H8" s="69" t="str">
        <f>IF(別紙１!E21=0,"",別紙１!E21)</f>
        <v/>
      </c>
      <c r="I8" s="69" t="str">
        <f>IF(別紙１!F21=0,"",別紙１!F21)</f>
        <v/>
      </c>
      <c r="J8" s="69" t="str">
        <f>IF(別紙１!G21=0,"",別紙１!G21)</f>
        <v/>
      </c>
      <c r="K8" s="69" t="str">
        <f>IF(別紙１!H21=0,"",別紙１!H21)</f>
        <v/>
      </c>
      <c r="L8" s="69" t="str">
        <f>IF(別紙１!I21=0,"",別紙１!I21)</f>
        <v/>
      </c>
      <c r="M8" s="69" t="str">
        <f>IF(別紙１!J21=0,"",別紙１!J21)</f>
        <v/>
      </c>
      <c r="N8" s="69" t="str">
        <f>IF(別紙１!K21=0,"",別紙１!K21)</f>
        <v/>
      </c>
      <c r="O8" s="69" t="str">
        <f>IF(別紙１!L21=0,"",別紙１!L21)</f>
        <v/>
      </c>
      <c r="P8" s="69" t="str">
        <f>IF(別紙１!M21=0,"",別紙１!M21)</f>
        <v/>
      </c>
      <c r="Q8" s="69" t="str">
        <f>IF(別紙１!N21=0,"",別紙１!N21)</f>
        <v/>
      </c>
      <c r="R8" s="69" t="str">
        <f>IF(別紙１!O21=0,"",別紙１!O21)</f>
        <v/>
      </c>
      <c r="S8" s="69" t="str">
        <f>IF(別紙１!P21=0,"",別紙１!P21)</f>
        <v/>
      </c>
      <c r="T8" s="69" t="str">
        <f>IF(別紙１!Q21=0,"",別紙１!Q21)</f>
        <v/>
      </c>
      <c r="U8" s="69" t="str">
        <f>IF(別紙１!R21=0,"",別紙１!R21)</f>
        <v/>
      </c>
      <c r="V8" s="69" t="str">
        <f>IF(別紙１!S21=0,"",別紙１!S21)</f>
        <v/>
      </c>
      <c r="W8" s="69" t="str">
        <f>IF(別紙１!T21=0,"",別紙１!T21)</f>
        <v/>
      </c>
    </row>
    <row r="9" spans="1:23">
      <c r="A9">
        <f t="shared" si="0"/>
        <v>1</v>
      </c>
      <c r="B9" s="69" t="str">
        <f>IF(別紙１!$N$1=0,"",別紙１!$N$1)</f>
        <v/>
      </c>
      <c r="C9" s="69" t="e">
        <f>IF(F9="",1/0,別紙１!$L$5)</f>
        <v>#DIV/0!</v>
      </c>
      <c r="D9" s="69">
        <v>7</v>
      </c>
      <c r="E9" s="69" t="str">
        <f>IF(別紙１!B22=0,"",別紙１!B22)</f>
        <v/>
      </c>
      <c r="F9" s="69" t="str">
        <f>IF(別紙１!C22=0,"",別紙１!C22)</f>
        <v/>
      </c>
      <c r="G9" s="69" t="str">
        <f>IF(別紙１!D22=0,"",別紙１!D22)</f>
        <v/>
      </c>
      <c r="H9" s="69" t="str">
        <f>IF(別紙１!E22=0,"",別紙１!E22)</f>
        <v/>
      </c>
      <c r="I9" s="69" t="str">
        <f>IF(別紙１!F22=0,"",別紙１!F22)</f>
        <v/>
      </c>
      <c r="J9" s="69" t="str">
        <f>IF(別紙１!G22=0,"",別紙１!G22)</f>
        <v/>
      </c>
      <c r="K9" s="69" t="str">
        <f>IF(別紙１!H22=0,"",別紙１!H22)</f>
        <v/>
      </c>
      <c r="L9" s="69" t="str">
        <f>IF(別紙１!I22=0,"",別紙１!I22)</f>
        <v/>
      </c>
      <c r="M9" s="69" t="str">
        <f>IF(別紙１!J22=0,"",別紙１!J22)</f>
        <v/>
      </c>
      <c r="N9" s="69" t="str">
        <f>IF(別紙１!K22=0,"",別紙１!K22)</f>
        <v/>
      </c>
      <c r="O9" s="69" t="str">
        <f>IF(別紙１!L22=0,"",別紙１!L22)</f>
        <v/>
      </c>
      <c r="P9" s="69" t="str">
        <f>IF(別紙１!M22=0,"",別紙１!M22)</f>
        <v/>
      </c>
      <c r="Q9" s="69" t="str">
        <f>IF(別紙１!N22=0,"",別紙１!N22)</f>
        <v/>
      </c>
      <c r="R9" s="69" t="str">
        <f>IF(別紙１!O22=0,"",別紙１!O22)</f>
        <v/>
      </c>
      <c r="S9" s="69" t="str">
        <f>IF(別紙１!P22=0,"",別紙１!P22)</f>
        <v/>
      </c>
      <c r="T9" s="69" t="str">
        <f>IF(別紙１!Q22=0,"",別紙１!Q22)</f>
        <v/>
      </c>
      <c r="U9" s="69" t="str">
        <f>IF(別紙１!R22=0,"",別紙１!R22)</f>
        <v/>
      </c>
      <c r="V9" s="69" t="str">
        <f>IF(別紙１!S22=0,"",別紙１!S22)</f>
        <v/>
      </c>
      <c r="W9" s="69" t="str">
        <f>IF(別紙１!T22=0,"",別紙１!T22)</f>
        <v/>
      </c>
    </row>
    <row r="10" spans="1:23">
      <c r="A10">
        <f t="shared" si="0"/>
        <v>1</v>
      </c>
      <c r="B10" s="69" t="str">
        <f>IF(別紙１!$N$1=0,"",別紙１!$N$1)</f>
        <v/>
      </c>
      <c r="C10" s="69" t="e">
        <f>IF(F10="",1/0,別紙１!$L$5)</f>
        <v>#DIV/0!</v>
      </c>
      <c r="D10" s="69">
        <v>8</v>
      </c>
      <c r="E10" s="69" t="str">
        <f>IF(別紙１!B23=0,"",別紙１!B23)</f>
        <v/>
      </c>
      <c r="F10" s="69" t="str">
        <f>IF(別紙１!C23=0,"",別紙１!C23)</f>
        <v/>
      </c>
      <c r="G10" s="69" t="str">
        <f>IF(別紙１!D23=0,"",別紙１!D23)</f>
        <v/>
      </c>
      <c r="H10" s="69" t="str">
        <f>IF(別紙１!E23=0,"",別紙１!E23)</f>
        <v/>
      </c>
      <c r="I10" s="69" t="str">
        <f>IF(別紙１!F23=0,"",別紙１!F23)</f>
        <v/>
      </c>
      <c r="J10" s="69" t="str">
        <f>IF(別紙１!G23=0,"",別紙１!G23)</f>
        <v/>
      </c>
      <c r="K10" s="69" t="str">
        <f>IF(別紙１!H23=0,"",別紙１!H23)</f>
        <v/>
      </c>
      <c r="L10" s="69" t="str">
        <f>IF(別紙１!I23=0,"",別紙１!I23)</f>
        <v/>
      </c>
      <c r="M10" s="69" t="str">
        <f>IF(別紙１!J23=0,"",別紙１!J23)</f>
        <v/>
      </c>
      <c r="N10" s="69" t="str">
        <f>IF(別紙１!K23=0,"",別紙１!K23)</f>
        <v/>
      </c>
      <c r="O10" s="69" t="str">
        <f>IF(別紙１!L23=0,"",別紙１!L23)</f>
        <v/>
      </c>
      <c r="P10" s="69" t="str">
        <f>IF(別紙１!M23=0,"",別紙１!M23)</f>
        <v/>
      </c>
      <c r="Q10" s="69" t="str">
        <f>IF(別紙１!N23=0,"",別紙１!N23)</f>
        <v/>
      </c>
      <c r="R10" s="69" t="str">
        <f>IF(別紙１!O23=0,"",別紙１!O23)</f>
        <v/>
      </c>
      <c r="S10" s="69" t="str">
        <f>IF(別紙１!P23=0,"",別紙１!P23)</f>
        <v/>
      </c>
      <c r="T10" s="69" t="str">
        <f>IF(別紙１!Q23=0,"",別紙１!Q23)</f>
        <v/>
      </c>
      <c r="U10" s="69" t="str">
        <f>IF(別紙１!R23=0,"",別紙１!R23)</f>
        <v/>
      </c>
      <c r="V10" s="69" t="str">
        <f>IF(別紙１!S23=0,"",別紙１!S23)</f>
        <v/>
      </c>
      <c r="W10" s="69" t="str">
        <f>IF(別紙１!T23=0,"",別紙１!T23)</f>
        <v/>
      </c>
    </row>
    <row r="11" spans="1:23">
      <c r="A11">
        <f t="shared" si="0"/>
        <v>1</v>
      </c>
      <c r="B11" s="69" t="str">
        <f>IF(別紙１!$N$1=0,"",別紙１!$N$1)</f>
        <v/>
      </c>
      <c r="C11" s="69" t="e">
        <f>IF(F11="",1/0,別紙１!$L$5)</f>
        <v>#DIV/0!</v>
      </c>
      <c r="D11" s="69">
        <v>9</v>
      </c>
      <c r="E11" s="69" t="str">
        <f>IF(別紙１!B24=0,"",別紙１!B24)</f>
        <v/>
      </c>
      <c r="F11" s="69" t="str">
        <f>IF(別紙１!C24=0,"",別紙１!C24)</f>
        <v/>
      </c>
      <c r="G11" s="69" t="str">
        <f>IF(別紙１!D24=0,"",別紙１!D24)</f>
        <v/>
      </c>
      <c r="H11" s="69" t="str">
        <f>IF(別紙１!E24=0,"",別紙１!E24)</f>
        <v/>
      </c>
      <c r="I11" s="69" t="str">
        <f>IF(別紙１!F24=0,"",別紙１!F24)</f>
        <v/>
      </c>
      <c r="J11" s="69" t="str">
        <f>IF(別紙１!G24=0,"",別紙１!G24)</f>
        <v/>
      </c>
      <c r="K11" s="69" t="str">
        <f>IF(別紙１!H24=0,"",別紙１!H24)</f>
        <v/>
      </c>
      <c r="L11" s="69" t="str">
        <f>IF(別紙１!I24=0,"",別紙１!I24)</f>
        <v/>
      </c>
      <c r="M11" s="69" t="str">
        <f>IF(別紙１!J24=0,"",別紙１!J24)</f>
        <v/>
      </c>
      <c r="N11" s="69" t="str">
        <f>IF(別紙１!K24=0,"",別紙１!K24)</f>
        <v/>
      </c>
      <c r="O11" s="69" t="str">
        <f>IF(別紙１!L24=0,"",別紙１!L24)</f>
        <v/>
      </c>
      <c r="P11" s="69" t="str">
        <f>IF(別紙１!M24=0,"",別紙１!M24)</f>
        <v/>
      </c>
      <c r="Q11" s="69" t="str">
        <f>IF(別紙１!N24=0,"",別紙１!N24)</f>
        <v/>
      </c>
      <c r="R11" s="69" t="str">
        <f>IF(別紙１!O24=0,"",別紙１!O24)</f>
        <v/>
      </c>
      <c r="S11" s="69" t="str">
        <f>IF(別紙１!P24=0,"",別紙１!P24)</f>
        <v/>
      </c>
      <c r="T11" s="69" t="str">
        <f>IF(別紙１!Q24=0,"",別紙１!Q24)</f>
        <v/>
      </c>
      <c r="U11" s="69" t="str">
        <f>IF(別紙１!R24=0,"",別紙１!R24)</f>
        <v/>
      </c>
      <c r="V11" s="69" t="str">
        <f>IF(別紙１!S24=0,"",別紙１!S24)</f>
        <v/>
      </c>
      <c r="W11" s="69" t="str">
        <f>IF(別紙１!T24=0,"",別紙１!T24)</f>
        <v/>
      </c>
    </row>
    <row r="12" spans="1:23">
      <c r="A12">
        <f t="shared" si="0"/>
        <v>1</v>
      </c>
      <c r="B12" s="69" t="str">
        <f>IF(別紙１!$N$1=0,"",別紙１!$N$1)</f>
        <v/>
      </c>
      <c r="C12" s="69" t="e">
        <f>IF(F12="",1/0,別紙１!$L$5)</f>
        <v>#DIV/0!</v>
      </c>
      <c r="D12" s="69">
        <v>10</v>
      </c>
      <c r="E12" s="69" t="str">
        <f>IF(別紙１!B25=0,"",別紙１!B25)</f>
        <v/>
      </c>
      <c r="F12" s="69" t="str">
        <f>IF(別紙１!C25=0,"",別紙１!C25)</f>
        <v/>
      </c>
      <c r="G12" s="69" t="str">
        <f>IF(別紙１!D25=0,"",別紙１!D25)</f>
        <v/>
      </c>
      <c r="H12" s="69" t="str">
        <f>IF(別紙１!E25=0,"",別紙１!E25)</f>
        <v/>
      </c>
      <c r="I12" s="69" t="str">
        <f>IF(別紙１!F25=0,"",別紙１!F25)</f>
        <v/>
      </c>
      <c r="J12" s="69" t="str">
        <f>IF(別紙１!G25=0,"",別紙１!G25)</f>
        <v/>
      </c>
      <c r="K12" s="69" t="str">
        <f>IF(別紙１!H25=0,"",別紙１!H25)</f>
        <v/>
      </c>
      <c r="L12" s="69" t="str">
        <f>IF(別紙１!I25=0,"",別紙１!I25)</f>
        <v/>
      </c>
      <c r="M12" s="69" t="str">
        <f>IF(別紙１!J25=0,"",別紙１!J25)</f>
        <v/>
      </c>
      <c r="N12" s="69" t="str">
        <f>IF(別紙１!K25=0,"",別紙１!K25)</f>
        <v/>
      </c>
      <c r="O12" s="69" t="str">
        <f>IF(別紙１!L25=0,"",別紙１!L25)</f>
        <v/>
      </c>
      <c r="P12" s="69" t="str">
        <f>IF(別紙１!M25=0,"",別紙１!M25)</f>
        <v/>
      </c>
      <c r="Q12" s="69" t="str">
        <f>IF(別紙１!N25=0,"",別紙１!N25)</f>
        <v/>
      </c>
      <c r="R12" s="69" t="str">
        <f>IF(別紙１!O25=0,"",別紙１!O25)</f>
        <v/>
      </c>
      <c r="S12" s="69" t="str">
        <f>IF(別紙１!P25=0,"",別紙１!P25)</f>
        <v/>
      </c>
      <c r="T12" s="69" t="str">
        <f>IF(別紙１!Q25=0,"",別紙１!Q25)</f>
        <v/>
      </c>
      <c r="U12" s="69" t="str">
        <f>IF(別紙１!R25=0,"",別紙１!R25)</f>
        <v/>
      </c>
      <c r="V12" s="69" t="str">
        <f>IF(別紙１!S25=0,"",別紙１!S25)</f>
        <v/>
      </c>
      <c r="W12" s="69" t="str">
        <f>IF(別紙１!T25=0,"",別紙１!T25)</f>
        <v/>
      </c>
    </row>
    <row r="13" spans="1:23">
      <c r="A13">
        <f t="shared" si="0"/>
        <v>1</v>
      </c>
      <c r="B13" s="69" t="str">
        <f>IF(別紙１!$N$1=0,"",別紙１!$N$1)</f>
        <v/>
      </c>
      <c r="C13" s="69" t="e">
        <f>IF(F13="",1/0,別紙１!$L$5)</f>
        <v>#DIV/0!</v>
      </c>
      <c r="D13" s="69">
        <v>11</v>
      </c>
      <c r="E13" s="69" t="str">
        <f>IF(別紙１!B26=0,"",別紙１!B26)</f>
        <v/>
      </c>
      <c r="F13" s="69" t="str">
        <f>IF(別紙１!C26=0,"",別紙１!C26)</f>
        <v/>
      </c>
      <c r="G13" s="69" t="str">
        <f>IF(別紙１!D26=0,"",別紙１!D26)</f>
        <v/>
      </c>
      <c r="H13" s="69" t="str">
        <f>IF(別紙１!E26=0,"",別紙１!E26)</f>
        <v/>
      </c>
      <c r="I13" s="69" t="str">
        <f>IF(別紙１!F26=0,"",別紙１!F26)</f>
        <v/>
      </c>
      <c r="J13" s="69" t="str">
        <f>IF(別紙１!G26=0,"",別紙１!G26)</f>
        <v/>
      </c>
      <c r="K13" s="69" t="str">
        <f>IF(別紙１!H26=0,"",別紙１!H26)</f>
        <v/>
      </c>
      <c r="L13" s="69" t="str">
        <f>IF(別紙１!I26=0,"",別紙１!I26)</f>
        <v/>
      </c>
      <c r="M13" s="69" t="str">
        <f>IF(別紙１!J26=0,"",別紙１!J26)</f>
        <v/>
      </c>
      <c r="N13" s="69" t="str">
        <f>IF(別紙１!K26=0,"",別紙１!K26)</f>
        <v/>
      </c>
      <c r="O13" s="69" t="str">
        <f>IF(別紙１!L26=0,"",別紙１!L26)</f>
        <v/>
      </c>
      <c r="P13" s="69" t="str">
        <f>IF(別紙１!M26=0,"",別紙１!M26)</f>
        <v/>
      </c>
      <c r="Q13" s="69" t="str">
        <f>IF(別紙１!N26=0,"",別紙１!N26)</f>
        <v/>
      </c>
      <c r="R13" s="69" t="str">
        <f>IF(別紙１!O26=0,"",別紙１!O26)</f>
        <v/>
      </c>
      <c r="S13" s="69" t="str">
        <f>IF(別紙１!P26=0,"",別紙１!P26)</f>
        <v/>
      </c>
      <c r="T13" s="69" t="str">
        <f>IF(別紙１!Q26=0,"",別紙１!Q26)</f>
        <v/>
      </c>
      <c r="U13" s="69" t="str">
        <f>IF(別紙１!R26=0,"",別紙１!R26)</f>
        <v/>
      </c>
      <c r="V13" s="69" t="str">
        <f>IF(別紙１!S26=0,"",別紙１!S26)</f>
        <v/>
      </c>
      <c r="W13" s="69" t="str">
        <f>IF(別紙１!T26=0,"",別紙１!T26)</f>
        <v/>
      </c>
    </row>
    <row r="14" spans="1:23">
      <c r="A14">
        <f t="shared" si="0"/>
        <v>1</v>
      </c>
      <c r="B14" s="69" t="str">
        <f>IF(別紙１!$N$1=0,"",別紙１!$N$1)</f>
        <v/>
      </c>
      <c r="C14" s="69" t="e">
        <f>IF(F14="",1/0,別紙１!$L$5)</f>
        <v>#DIV/0!</v>
      </c>
      <c r="D14" s="69">
        <v>12</v>
      </c>
      <c r="E14" s="69" t="str">
        <f>IF(別紙１!B27=0,"",別紙１!B27)</f>
        <v/>
      </c>
      <c r="F14" s="69" t="str">
        <f>IF(別紙１!C27=0,"",別紙１!C27)</f>
        <v/>
      </c>
      <c r="G14" s="69" t="str">
        <f>IF(別紙１!D27=0,"",別紙１!D27)</f>
        <v/>
      </c>
      <c r="H14" s="69" t="str">
        <f>IF(別紙１!E27=0,"",別紙１!E27)</f>
        <v/>
      </c>
      <c r="I14" s="69" t="str">
        <f>IF(別紙１!F27=0,"",別紙１!F27)</f>
        <v/>
      </c>
      <c r="J14" s="69" t="str">
        <f>IF(別紙１!G27=0,"",別紙１!G27)</f>
        <v/>
      </c>
      <c r="K14" s="69" t="str">
        <f>IF(別紙１!H27=0,"",別紙１!H27)</f>
        <v/>
      </c>
      <c r="L14" s="69" t="str">
        <f>IF(別紙１!I27=0,"",別紙１!I27)</f>
        <v/>
      </c>
      <c r="M14" s="69" t="str">
        <f>IF(別紙１!J27=0,"",別紙１!J27)</f>
        <v/>
      </c>
      <c r="N14" s="69" t="str">
        <f>IF(別紙１!K27=0,"",別紙１!K27)</f>
        <v/>
      </c>
      <c r="O14" s="69" t="str">
        <f>IF(別紙１!L27=0,"",別紙１!L27)</f>
        <v/>
      </c>
      <c r="P14" s="69" t="str">
        <f>IF(別紙１!M27=0,"",別紙１!M27)</f>
        <v/>
      </c>
      <c r="Q14" s="69" t="str">
        <f>IF(別紙１!N27=0,"",別紙１!N27)</f>
        <v/>
      </c>
      <c r="R14" s="69" t="str">
        <f>IF(別紙１!O27=0,"",別紙１!O27)</f>
        <v/>
      </c>
      <c r="S14" s="69" t="str">
        <f>IF(別紙１!P27=0,"",別紙１!P27)</f>
        <v/>
      </c>
      <c r="T14" s="69" t="str">
        <f>IF(別紙１!Q27=0,"",別紙１!Q27)</f>
        <v/>
      </c>
      <c r="U14" s="69" t="str">
        <f>IF(別紙１!R27=0,"",別紙１!R27)</f>
        <v/>
      </c>
      <c r="V14" s="69" t="str">
        <f>IF(別紙１!S27=0,"",別紙１!S27)</f>
        <v/>
      </c>
      <c r="W14" s="69" t="str">
        <f>IF(別紙１!T27=0,"",別紙１!T27)</f>
        <v/>
      </c>
    </row>
    <row r="15" spans="1:23">
      <c r="A15">
        <f t="shared" si="0"/>
        <v>1</v>
      </c>
      <c r="B15" s="69" t="str">
        <f>IF(別紙１!$N$1=0,"",別紙１!$N$1)</f>
        <v/>
      </c>
      <c r="C15" s="69" t="e">
        <f>IF(F15="",1/0,別紙１!$L$5)</f>
        <v>#DIV/0!</v>
      </c>
      <c r="D15" s="69">
        <v>13</v>
      </c>
      <c r="E15" s="69" t="str">
        <f>IF(別紙１!B28=0,"",別紙１!B28)</f>
        <v/>
      </c>
      <c r="F15" s="69" t="str">
        <f>IF(別紙１!C28=0,"",別紙１!C28)</f>
        <v/>
      </c>
      <c r="G15" s="69" t="str">
        <f>IF(別紙１!D28=0,"",別紙１!D28)</f>
        <v/>
      </c>
      <c r="H15" s="69" t="str">
        <f>IF(別紙１!E28=0,"",別紙１!E28)</f>
        <v/>
      </c>
      <c r="I15" s="69" t="str">
        <f>IF(別紙１!F28=0,"",別紙１!F28)</f>
        <v/>
      </c>
      <c r="J15" s="69" t="str">
        <f>IF(別紙１!G28=0,"",別紙１!G28)</f>
        <v/>
      </c>
      <c r="K15" s="69" t="str">
        <f>IF(別紙１!H28=0,"",別紙１!H28)</f>
        <v/>
      </c>
      <c r="L15" s="69" t="str">
        <f>IF(別紙１!I28=0,"",別紙１!I28)</f>
        <v/>
      </c>
      <c r="M15" s="69" t="str">
        <f>IF(別紙１!J28=0,"",別紙１!J28)</f>
        <v/>
      </c>
      <c r="N15" s="69" t="str">
        <f>IF(別紙１!K28=0,"",別紙１!K28)</f>
        <v/>
      </c>
      <c r="O15" s="69" t="str">
        <f>IF(別紙１!L28=0,"",別紙１!L28)</f>
        <v/>
      </c>
      <c r="P15" s="69" t="str">
        <f>IF(別紙１!M28=0,"",別紙１!M28)</f>
        <v/>
      </c>
      <c r="Q15" s="69" t="str">
        <f>IF(別紙１!N28=0,"",別紙１!N28)</f>
        <v/>
      </c>
      <c r="R15" s="69" t="str">
        <f>IF(別紙１!O28=0,"",別紙１!O28)</f>
        <v/>
      </c>
      <c r="S15" s="69" t="str">
        <f>IF(別紙１!P28=0,"",別紙１!P28)</f>
        <v/>
      </c>
      <c r="T15" s="69" t="str">
        <f>IF(別紙１!Q28=0,"",別紙１!Q28)</f>
        <v/>
      </c>
      <c r="U15" s="69" t="str">
        <f>IF(別紙１!R28=0,"",別紙１!R28)</f>
        <v/>
      </c>
      <c r="V15" s="69" t="str">
        <f>IF(別紙１!S28=0,"",別紙１!S28)</f>
        <v/>
      </c>
      <c r="W15" s="69" t="str">
        <f>IF(別紙１!T28=0,"",別紙１!T28)</f>
        <v/>
      </c>
    </row>
    <row r="16" spans="1:23">
      <c r="A16">
        <f t="shared" si="0"/>
        <v>1</v>
      </c>
      <c r="B16" s="69" t="str">
        <f>IF(別紙１!$N$1=0,"",別紙１!$N$1)</f>
        <v/>
      </c>
      <c r="C16" s="69" t="e">
        <f>IF(F16="",1/0,別紙１!$L$5)</f>
        <v>#DIV/0!</v>
      </c>
      <c r="D16" s="69">
        <v>14</v>
      </c>
      <c r="E16" s="69" t="str">
        <f>IF(別紙１!B29=0,"",別紙１!B29)</f>
        <v/>
      </c>
      <c r="F16" s="69" t="str">
        <f>IF(別紙１!C29=0,"",別紙１!C29)</f>
        <v/>
      </c>
      <c r="G16" s="69" t="str">
        <f>IF(別紙１!D29=0,"",別紙１!D29)</f>
        <v/>
      </c>
      <c r="H16" s="69" t="str">
        <f>IF(別紙１!E29=0,"",別紙１!E29)</f>
        <v/>
      </c>
      <c r="I16" s="69" t="str">
        <f>IF(別紙１!F29=0,"",別紙１!F29)</f>
        <v/>
      </c>
      <c r="J16" s="69" t="str">
        <f>IF(別紙１!G29=0,"",別紙１!G29)</f>
        <v/>
      </c>
      <c r="K16" s="69" t="str">
        <f>IF(別紙１!H29=0,"",別紙１!H29)</f>
        <v/>
      </c>
      <c r="L16" s="69" t="str">
        <f>IF(別紙１!I29=0,"",別紙１!I29)</f>
        <v/>
      </c>
      <c r="M16" s="69" t="str">
        <f>IF(別紙１!J29=0,"",別紙１!J29)</f>
        <v/>
      </c>
      <c r="N16" s="69" t="str">
        <f>IF(別紙１!K29=0,"",別紙１!K29)</f>
        <v/>
      </c>
      <c r="O16" s="69" t="str">
        <f>IF(別紙１!L29=0,"",別紙１!L29)</f>
        <v/>
      </c>
      <c r="P16" s="69" t="str">
        <f>IF(別紙１!M29=0,"",別紙１!M29)</f>
        <v/>
      </c>
      <c r="Q16" s="69" t="str">
        <f>IF(別紙１!N29=0,"",別紙１!N29)</f>
        <v/>
      </c>
      <c r="R16" s="69" t="str">
        <f>IF(別紙１!O29=0,"",別紙１!O29)</f>
        <v/>
      </c>
      <c r="S16" s="69" t="str">
        <f>IF(別紙１!P29=0,"",別紙１!P29)</f>
        <v/>
      </c>
      <c r="T16" s="69" t="str">
        <f>IF(別紙１!Q29=0,"",別紙１!Q29)</f>
        <v/>
      </c>
      <c r="U16" s="69" t="str">
        <f>IF(別紙１!R29=0,"",別紙１!R29)</f>
        <v/>
      </c>
      <c r="V16" s="69" t="str">
        <f>IF(別紙１!S29=0,"",別紙１!S29)</f>
        <v/>
      </c>
      <c r="W16" s="69" t="str">
        <f>IF(別紙１!X29=0,"",別紙１!X29)</f>
        <v/>
      </c>
    </row>
    <row r="17" spans="1:23">
      <c r="A17">
        <f t="shared" si="0"/>
        <v>1</v>
      </c>
      <c r="B17" s="69" t="str">
        <f>IF(別紙１!$N$1=0,"",別紙１!$N$1)</f>
        <v/>
      </c>
      <c r="C17" s="69" t="e">
        <f>IF(F17="",1/0,別紙１!$L$5)</f>
        <v>#DIV/0!</v>
      </c>
      <c r="D17" s="69">
        <v>15</v>
      </c>
      <c r="E17" s="69" t="str">
        <f>IF(別紙１!B30=0,"",別紙１!B30)</f>
        <v/>
      </c>
      <c r="F17" s="69" t="str">
        <f>IF(別紙１!C30=0,"",別紙１!C30)</f>
        <v/>
      </c>
      <c r="G17" s="69" t="str">
        <f>IF(別紙１!D30=0,"",別紙１!D30)</f>
        <v/>
      </c>
      <c r="H17" s="69" t="str">
        <f>IF(別紙１!E30=0,"",別紙１!E30)</f>
        <v/>
      </c>
      <c r="I17" s="69" t="str">
        <f>IF(別紙１!F30=0,"",別紙１!F30)</f>
        <v/>
      </c>
      <c r="J17" s="69" t="str">
        <f>IF(別紙１!G30=0,"",別紙１!G30)</f>
        <v/>
      </c>
      <c r="K17" s="69" t="str">
        <f>IF(別紙１!H30=0,"",別紙１!H30)</f>
        <v/>
      </c>
      <c r="L17" s="69" t="str">
        <f>IF(別紙１!I30=0,"",別紙１!I30)</f>
        <v/>
      </c>
      <c r="M17" s="69" t="str">
        <f>IF(別紙１!J30=0,"",別紙１!J30)</f>
        <v/>
      </c>
      <c r="N17" s="69" t="str">
        <f>IF(別紙１!K30=0,"",別紙１!K30)</f>
        <v/>
      </c>
      <c r="O17" s="69" t="str">
        <f>IF(別紙１!L30=0,"",別紙１!L30)</f>
        <v/>
      </c>
      <c r="P17" s="69" t="str">
        <f>IF(別紙１!M30=0,"",別紙１!M30)</f>
        <v/>
      </c>
      <c r="Q17" s="69" t="str">
        <f>IF(別紙１!N30=0,"",別紙１!N30)</f>
        <v/>
      </c>
      <c r="R17" s="69" t="str">
        <f>IF(別紙１!O30=0,"",別紙１!O30)</f>
        <v/>
      </c>
      <c r="S17" s="69" t="str">
        <f>IF(別紙１!P30=0,"",別紙１!P30)</f>
        <v/>
      </c>
      <c r="T17" s="69" t="str">
        <f>IF(別紙１!Q30=0,"",別紙１!Q30)</f>
        <v/>
      </c>
      <c r="U17" s="69" t="str">
        <f>IF(別紙１!R30=0,"",別紙１!R30)</f>
        <v/>
      </c>
      <c r="V17" s="69" t="str">
        <f>IF(別紙１!S30=0,"",別紙１!S30)</f>
        <v/>
      </c>
      <c r="W17" s="69" t="str">
        <f>IF(別紙１!T30=0,"",別紙１!T30)</f>
        <v/>
      </c>
    </row>
    <row r="18" spans="1:23">
      <c r="A18">
        <f t="shared" si="0"/>
        <v>1</v>
      </c>
      <c r="B18" s="69" t="str">
        <f>IF(別紙１!$N$1=0,"",別紙１!$N$1)</f>
        <v/>
      </c>
      <c r="C18" s="69" t="e">
        <f>IF(F18="",1/0,別紙１!$L$5)</f>
        <v>#DIV/0!</v>
      </c>
      <c r="D18" s="69">
        <v>16</v>
      </c>
      <c r="E18" s="69" t="str">
        <f>IF(別紙１!B31=0,"",別紙１!B31)</f>
        <v/>
      </c>
      <c r="F18" s="69" t="str">
        <f>IF(別紙１!C31=0,"",別紙１!C31)</f>
        <v/>
      </c>
      <c r="G18" s="69" t="str">
        <f>IF(別紙１!D31=0,"",別紙１!D31)</f>
        <v/>
      </c>
      <c r="H18" s="69" t="str">
        <f>IF(別紙１!E31=0,"",別紙１!E31)</f>
        <v/>
      </c>
      <c r="I18" s="69" t="str">
        <f>IF(別紙１!F31=0,"",別紙１!F31)</f>
        <v/>
      </c>
      <c r="J18" s="69" t="str">
        <f>IF(別紙１!G31=0,"",別紙１!G31)</f>
        <v/>
      </c>
      <c r="K18" s="69" t="str">
        <f>IF(別紙１!H31=0,"",別紙１!H31)</f>
        <v/>
      </c>
      <c r="L18" s="69" t="str">
        <f>IF(別紙１!I31=0,"",別紙１!I31)</f>
        <v/>
      </c>
      <c r="M18" s="69" t="str">
        <f>IF(別紙１!J31=0,"",別紙１!J31)</f>
        <v/>
      </c>
      <c r="N18" s="69" t="str">
        <f>IF(別紙１!K31=0,"",別紙１!K31)</f>
        <v/>
      </c>
      <c r="O18" s="69" t="str">
        <f>IF(別紙１!L31=0,"",別紙１!L31)</f>
        <v/>
      </c>
      <c r="P18" s="69" t="str">
        <f>IF(別紙１!M31=0,"",別紙１!M31)</f>
        <v/>
      </c>
      <c r="Q18" s="69" t="str">
        <f>IF(別紙１!N31=0,"",別紙１!N31)</f>
        <v/>
      </c>
      <c r="R18" s="69" t="str">
        <f>IF(別紙１!O31=0,"",別紙１!O31)</f>
        <v/>
      </c>
      <c r="S18" s="69" t="str">
        <f>IF(別紙１!P31=0,"",別紙１!P31)</f>
        <v/>
      </c>
      <c r="T18" s="69" t="str">
        <f>IF(別紙１!Q31=0,"",別紙１!Q31)</f>
        <v/>
      </c>
      <c r="U18" s="69" t="str">
        <f>IF(別紙１!R31=0,"",別紙１!R31)</f>
        <v/>
      </c>
      <c r="V18" s="69" t="str">
        <f>IF(別紙１!S31=0,"",別紙１!S31)</f>
        <v/>
      </c>
      <c r="W18" s="69" t="str">
        <f>IF(別紙１!T31=0,"",別紙１!T31)</f>
        <v/>
      </c>
    </row>
    <row r="19" spans="1:23">
      <c r="A19">
        <f t="shared" si="0"/>
        <v>1</v>
      </c>
      <c r="B19" s="69" t="str">
        <f>IF(別紙１!$N$1=0,"",別紙１!$N$1)</f>
        <v/>
      </c>
      <c r="C19" s="69" t="e">
        <f>IF(F19="",1/0,別紙１!$L$5)</f>
        <v>#DIV/0!</v>
      </c>
      <c r="D19" s="69">
        <v>17</v>
      </c>
      <c r="E19" s="69" t="str">
        <f>IF(別紙１!B32=0,"",別紙１!B32)</f>
        <v/>
      </c>
      <c r="F19" s="69" t="str">
        <f>IF(別紙１!C32=0,"",別紙１!C32)</f>
        <v/>
      </c>
      <c r="G19" s="69" t="str">
        <f>IF(別紙１!D32=0,"",別紙１!D32)</f>
        <v/>
      </c>
      <c r="H19" s="69" t="str">
        <f>IF(別紙１!E32=0,"",別紙１!E32)</f>
        <v/>
      </c>
      <c r="I19" s="69" t="str">
        <f>IF(別紙１!F32=0,"",別紙１!F32)</f>
        <v/>
      </c>
      <c r="J19" s="69" t="str">
        <f>IF(別紙１!G32=0,"",別紙１!G32)</f>
        <v/>
      </c>
      <c r="K19" s="69" t="str">
        <f>IF(別紙１!H32=0,"",別紙１!H32)</f>
        <v/>
      </c>
      <c r="L19" s="69" t="str">
        <f>IF(別紙１!I32=0,"",別紙１!I32)</f>
        <v/>
      </c>
      <c r="M19" s="69" t="str">
        <f>IF(別紙１!J32=0,"",別紙１!J32)</f>
        <v/>
      </c>
      <c r="N19" s="69" t="str">
        <f>IF(別紙１!K32=0,"",別紙１!K32)</f>
        <v/>
      </c>
      <c r="O19" s="69" t="str">
        <f>IF(別紙１!L32=0,"",別紙１!L32)</f>
        <v/>
      </c>
      <c r="P19" s="69" t="str">
        <f>IF(別紙１!M32=0,"",別紙１!M32)</f>
        <v/>
      </c>
      <c r="Q19" s="69" t="str">
        <f>IF(別紙１!N32=0,"",別紙１!N32)</f>
        <v/>
      </c>
      <c r="R19" s="69" t="str">
        <f>IF(別紙１!O32=0,"",別紙１!O32)</f>
        <v/>
      </c>
      <c r="S19" s="69" t="str">
        <f>IF(別紙１!P32=0,"",別紙１!P32)</f>
        <v/>
      </c>
      <c r="T19" s="69" t="str">
        <f>IF(別紙１!Q32=0,"",別紙１!Q32)</f>
        <v/>
      </c>
      <c r="U19" s="69" t="str">
        <f>IF(別紙１!R32=0,"",別紙１!R32)</f>
        <v/>
      </c>
      <c r="V19" s="69" t="str">
        <f>IF(別紙１!S32=0,"",別紙１!S32)</f>
        <v/>
      </c>
      <c r="W19" s="69" t="str">
        <f>IF(別紙１!T32=0,"",別紙１!T32)</f>
        <v/>
      </c>
    </row>
    <row r="20" spans="1:23">
      <c r="A20">
        <f t="shared" si="0"/>
        <v>1</v>
      </c>
      <c r="B20" s="69" t="str">
        <f>IF(別紙１!$N$1=0,"",別紙１!$N$1)</f>
        <v/>
      </c>
      <c r="C20" s="69" t="e">
        <f>IF(F20="",1/0,別紙１!$L$5)</f>
        <v>#DIV/0!</v>
      </c>
      <c r="D20" s="69">
        <v>18</v>
      </c>
      <c r="E20" s="69" t="str">
        <f>IF(別紙１!B33=0,"",別紙１!B33)</f>
        <v/>
      </c>
      <c r="F20" s="69" t="str">
        <f>IF(別紙１!C33=0,"",別紙１!C33)</f>
        <v/>
      </c>
      <c r="G20" s="69" t="str">
        <f>IF(別紙１!D33=0,"",別紙１!D33)</f>
        <v/>
      </c>
      <c r="H20" s="69" t="str">
        <f>IF(別紙１!E33=0,"",別紙１!E33)</f>
        <v/>
      </c>
      <c r="I20" s="69" t="str">
        <f>IF(別紙１!F33=0,"",別紙１!F33)</f>
        <v/>
      </c>
      <c r="J20" s="69" t="str">
        <f>IF(別紙１!G33=0,"",別紙１!G33)</f>
        <v/>
      </c>
      <c r="K20" s="69" t="str">
        <f>IF(別紙１!H33=0,"",別紙１!H33)</f>
        <v/>
      </c>
      <c r="L20" s="69" t="str">
        <f>IF(別紙１!I33=0,"",別紙１!I33)</f>
        <v/>
      </c>
      <c r="M20" s="69" t="str">
        <f>IF(別紙１!J33=0,"",別紙１!J33)</f>
        <v/>
      </c>
      <c r="N20" s="69" t="str">
        <f>IF(別紙１!K33=0,"",別紙１!K33)</f>
        <v/>
      </c>
      <c r="O20" s="69" t="str">
        <f>IF(別紙１!L33=0,"",別紙１!L33)</f>
        <v/>
      </c>
      <c r="P20" s="69" t="str">
        <f>IF(別紙１!M33=0,"",別紙１!M33)</f>
        <v/>
      </c>
      <c r="Q20" s="69" t="str">
        <f>IF(別紙１!N33=0,"",別紙１!N33)</f>
        <v/>
      </c>
      <c r="R20" s="69" t="str">
        <f>IF(別紙１!O33=0,"",別紙１!O33)</f>
        <v/>
      </c>
      <c r="S20" s="69" t="str">
        <f>IF(別紙１!P33=0,"",別紙１!P33)</f>
        <v/>
      </c>
      <c r="T20" s="69" t="str">
        <f>IF(別紙１!Q33=0,"",別紙１!Q33)</f>
        <v/>
      </c>
      <c r="U20" s="69" t="str">
        <f>IF(別紙１!R33=0,"",別紙１!R33)</f>
        <v/>
      </c>
      <c r="V20" s="69" t="str">
        <f>IF(別紙１!S33=0,"",別紙１!S33)</f>
        <v/>
      </c>
      <c r="W20" s="69" t="str">
        <f>IF(別紙１!T33=0,"",別紙１!T33)</f>
        <v/>
      </c>
    </row>
    <row r="21" spans="1:23">
      <c r="A21">
        <f t="shared" si="0"/>
        <v>1</v>
      </c>
      <c r="B21" s="69" t="str">
        <f>IF(別紙１!$N$1=0,"",別紙１!$N$1)</f>
        <v/>
      </c>
      <c r="C21" s="69" t="e">
        <f>IF(F21="",1/0,別紙１!$L$5)</f>
        <v>#DIV/0!</v>
      </c>
      <c r="D21" s="69">
        <v>19</v>
      </c>
      <c r="E21" s="69" t="str">
        <f>IF(別紙１!B34=0,"",別紙１!B34)</f>
        <v/>
      </c>
      <c r="F21" s="69" t="str">
        <f>IF(別紙１!C34=0,"",別紙１!C34)</f>
        <v/>
      </c>
      <c r="G21" s="69" t="str">
        <f>IF(別紙１!D34=0,"",別紙１!D34)</f>
        <v/>
      </c>
      <c r="H21" s="69" t="str">
        <f>IF(別紙１!E34=0,"",別紙１!E34)</f>
        <v/>
      </c>
      <c r="I21" s="69" t="str">
        <f>IF(別紙１!F34=0,"",別紙１!F34)</f>
        <v/>
      </c>
      <c r="J21" s="69" t="str">
        <f>IF(別紙１!G34=0,"",別紙１!G34)</f>
        <v/>
      </c>
      <c r="K21" s="69" t="str">
        <f>IF(別紙１!H34=0,"",別紙１!H34)</f>
        <v/>
      </c>
      <c r="L21" s="69" t="str">
        <f>IF(別紙１!I34=0,"",別紙１!I34)</f>
        <v/>
      </c>
      <c r="M21" s="69" t="str">
        <f>IF(別紙１!J34=0,"",別紙１!J34)</f>
        <v/>
      </c>
      <c r="N21" s="69" t="str">
        <f>IF(別紙１!K34=0,"",別紙１!K34)</f>
        <v/>
      </c>
      <c r="O21" s="69" t="str">
        <f>IF(別紙１!L34=0,"",別紙１!L34)</f>
        <v/>
      </c>
      <c r="P21" s="69" t="str">
        <f>IF(別紙１!M34=0,"",別紙１!M34)</f>
        <v/>
      </c>
      <c r="Q21" s="69" t="str">
        <f>IF(別紙１!N34=0,"",別紙１!N34)</f>
        <v/>
      </c>
      <c r="R21" s="69" t="str">
        <f>IF(別紙１!O34=0,"",別紙１!O34)</f>
        <v/>
      </c>
      <c r="S21" s="69" t="str">
        <f>IF(別紙１!P34=0,"",別紙１!P34)</f>
        <v/>
      </c>
      <c r="T21" s="69" t="str">
        <f>IF(別紙１!Q34=0,"",別紙１!Q34)</f>
        <v/>
      </c>
      <c r="U21" s="69" t="str">
        <f>IF(別紙１!R34=0,"",別紙１!R34)</f>
        <v/>
      </c>
      <c r="V21" s="69" t="str">
        <f>IF(別紙１!S34=0,"",別紙１!S34)</f>
        <v/>
      </c>
      <c r="W21" s="69" t="str">
        <f>IF(別紙１!T34=0,"",別紙１!T34)</f>
        <v/>
      </c>
    </row>
    <row r="22" spans="1:23">
      <c r="A22">
        <f t="shared" si="0"/>
        <v>1</v>
      </c>
      <c r="B22" s="69" t="str">
        <f>IF(別紙１!$N$1=0,"",別紙１!$N$1)</f>
        <v/>
      </c>
      <c r="C22" s="69" t="e">
        <f>IF(F22="",1/0,別紙１!$L$5)</f>
        <v>#DIV/0!</v>
      </c>
      <c r="D22" s="69">
        <v>20</v>
      </c>
      <c r="E22" s="69" t="str">
        <f>IF(別紙１!B35=0,"",別紙１!B35)</f>
        <v/>
      </c>
      <c r="F22" s="69" t="str">
        <f>IF(別紙１!C35=0,"",別紙１!C35)</f>
        <v/>
      </c>
      <c r="G22" s="69" t="str">
        <f>IF(別紙１!D35=0,"",別紙１!D35)</f>
        <v/>
      </c>
      <c r="H22" s="69" t="str">
        <f>IF(別紙１!E35=0,"",別紙１!E35)</f>
        <v/>
      </c>
      <c r="I22" s="69" t="str">
        <f>IF(別紙１!F35=0,"",別紙１!F35)</f>
        <v/>
      </c>
      <c r="J22" s="69" t="str">
        <f>IF(別紙１!G35=0,"",別紙１!G35)</f>
        <v/>
      </c>
      <c r="K22" s="69" t="str">
        <f>IF(別紙１!H35=0,"",別紙１!H35)</f>
        <v/>
      </c>
      <c r="L22" s="69" t="str">
        <f>IF(別紙１!I35=0,"",別紙１!I35)</f>
        <v/>
      </c>
      <c r="M22" s="69" t="str">
        <f>IF(別紙１!J35=0,"",別紙１!J35)</f>
        <v/>
      </c>
      <c r="N22" s="69" t="str">
        <f>IF(別紙１!K35=0,"",別紙１!K35)</f>
        <v/>
      </c>
      <c r="O22" s="69" t="str">
        <f>IF(別紙１!L35=0,"",別紙１!L35)</f>
        <v/>
      </c>
      <c r="P22" s="69" t="str">
        <f>IF(別紙１!M35=0,"",別紙１!M35)</f>
        <v/>
      </c>
      <c r="Q22" s="69" t="str">
        <f>IF(別紙１!N35=0,"",別紙１!N35)</f>
        <v/>
      </c>
      <c r="R22" s="69" t="str">
        <f>IF(別紙１!O35=0,"",別紙１!O35)</f>
        <v/>
      </c>
      <c r="S22" s="69" t="str">
        <f>IF(別紙１!P35=0,"",別紙１!P35)</f>
        <v/>
      </c>
      <c r="T22" s="69" t="str">
        <f>IF(別紙１!Q35=0,"",別紙１!Q35)</f>
        <v/>
      </c>
      <c r="U22" s="69" t="str">
        <f>IF(別紙１!R35=0,"",別紙１!R35)</f>
        <v/>
      </c>
      <c r="V22" s="69" t="str">
        <f>IF(別紙１!S35=0,"",別紙１!S35)</f>
        <v/>
      </c>
      <c r="W22" s="69" t="str">
        <f>IF(別紙１!T35=0,"",別紙１!T35)</f>
        <v/>
      </c>
    </row>
  </sheetData>
  <mergeCells count="11">
    <mergeCell ref="L1:L2"/>
    <mergeCell ref="F1:F2"/>
    <mergeCell ref="G1:G2"/>
    <mergeCell ref="H1:H2"/>
    <mergeCell ref="J1:K1"/>
    <mergeCell ref="M1:M2"/>
    <mergeCell ref="N1:N2"/>
    <mergeCell ref="O1:Q1"/>
    <mergeCell ref="R1:U1"/>
    <mergeCell ref="V1:W1"/>
    <mergeCell ref="O2:Q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別紙１</vt:lpstr>
      <vt:lpstr>別紙２</vt:lpstr>
      <vt:lpstr>別紙１記入例</vt:lpstr>
      <vt:lpstr>別紙２記入例</vt:lpstr>
      <vt:lpstr>集計用</vt:lpstr>
      <vt:lpstr>Sheet3</vt:lpstr>
      <vt:lpstr>Sheet1</vt:lpstr>
      <vt:lpstr>Sheet2</vt:lpstr>
      <vt:lpstr>別紙１!Print_Area</vt:lpstr>
      <vt:lpstr>別紙１記入例!Print_Area</vt:lpstr>
      <vt:lpstr>別紙２!Print_Area</vt:lpstr>
      <vt:lpstr>別紙２記入例!Print_Area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2024-04-19T00:10:11Z</dcterms:created>
  <dcterms:modified xsi:type="dcterms:W3CDTF">2024-04-19T00:11:34Z</dcterms:modified>
</cp:coreProperties>
</file>