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Data\t.wd33\Desktop\"/>
    </mc:Choice>
  </mc:AlternateContent>
  <xr:revisionPtr revIDLastSave="0" documentId="8_{E0CCC93C-9AF8-4E85-A9CE-9BD535E8F545}" xr6:coauthVersionLast="47" xr6:coauthVersionMax="47" xr10:uidLastSave="{00000000-0000-0000-0000-000000000000}"/>
  <bookViews>
    <workbookView xWindow="-108" yWindow="-108" windowWidth="23256" windowHeight="12456" xr2:uid="{81AD53B7-5AC7-41B5-B183-707029A1D1D8}"/>
  </bookViews>
  <sheets>
    <sheet name="６県有保安林の現況" sheetId="1" r:id="rId1"/>
  </sheets>
  <definedNames>
    <definedName name="_xlnm.Print_Area" localSheetId="0">'６県有保安林の現況'!$A$1:$T$36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1" l="1"/>
  <c r="H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T28" i="1" s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T26" i="1" s="1"/>
  <c r="T25" i="1"/>
  <c r="T24" i="1"/>
  <c r="S23" i="1"/>
  <c r="R23" i="1"/>
  <c r="Q23" i="1"/>
  <c r="Q29" i="1" s="1"/>
  <c r="P23" i="1"/>
  <c r="O23" i="1"/>
  <c r="N23" i="1"/>
  <c r="N29" i="1" s="1"/>
  <c r="M23" i="1"/>
  <c r="L23" i="1"/>
  <c r="K23" i="1"/>
  <c r="J23" i="1"/>
  <c r="I23" i="1"/>
  <c r="I29" i="1" s="1"/>
  <c r="H23" i="1"/>
  <c r="G23" i="1"/>
  <c r="F23" i="1"/>
  <c r="F29" i="1" s="1"/>
  <c r="E23" i="1"/>
  <c r="D23" i="1"/>
  <c r="T23" i="1" s="1"/>
  <c r="T22" i="1"/>
  <c r="D21" i="1"/>
  <c r="T21" i="1" s="1"/>
  <c r="S20" i="1"/>
  <c r="S29" i="1" s="1"/>
  <c r="R20" i="1"/>
  <c r="R29" i="1" s="1"/>
  <c r="Q20" i="1"/>
  <c r="P20" i="1"/>
  <c r="O20" i="1"/>
  <c r="O29" i="1" s="1"/>
  <c r="N20" i="1"/>
  <c r="M20" i="1"/>
  <c r="M29" i="1" s="1"/>
  <c r="L20" i="1"/>
  <c r="L29" i="1" s="1"/>
  <c r="K20" i="1"/>
  <c r="K29" i="1" s="1"/>
  <c r="J20" i="1"/>
  <c r="J29" i="1" s="1"/>
  <c r="I20" i="1"/>
  <c r="H20" i="1"/>
  <c r="G20" i="1"/>
  <c r="G29" i="1" s="1"/>
  <c r="F20" i="1"/>
  <c r="E20" i="1"/>
  <c r="E29" i="1" s="1"/>
  <c r="D20" i="1"/>
  <c r="D29" i="1" s="1"/>
  <c r="T29" i="1" s="1"/>
  <c r="T19" i="1"/>
  <c r="T18" i="1"/>
  <c r="N17" i="1"/>
  <c r="N32" i="1" s="1"/>
  <c r="M17" i="1"/>
  <c r="F17" i="1"/>
  <c r="F32" i="1" s="1"/>
  <c r="E17" i="1"/>
  <c r="S16" i="1"/>
  <c r="S31" i="1" s="1"/>
  <c r="R16" i="1"/>
  <c r="R31" i="1" s="1"/>
  <c r="Q16" i="1"/>
  <c r="Q31" i="1" s="1"/>
  <c r="P16" i="1"/>
  <c r="P31" i="1" s="1"/>
  <c r="O16" i="1"/>
  <c r="O31" i="1" s="1"/>
  <c r="N16" i="1"/>
  <c r="N31" i="1" s="1"/>
  <c r="M16" i="1"/>
  <c r="M31" i="1" s="1"/>
  <c r="L16" i="1"/>
  <c r="L31" i="1" s="1"/>
  <c r="K16" i="1"/>
  <c r="K31" i="1" s="1"/>
  <c r="J16" i="1"/>
  <c r="J31" i="1" s="1"/>
  <c r="I16" i="1"/>
  <c r="I31" i="1" s="1"/>
  <c r="H16" i="1"/>
  <c r="H31" i="1" s="1"/>
  <c r="G16" i="1"/>
  <c r="G31" i="1" s="1"/>
  <c r="F16" i="1"/>
  <c r="F31" i="1" s="1"/>
  <c r="E16" i="1"/>
  <c r="E31" i="1" s="1"/>
  <c r="D16" i="1"/>
  <c r="D31" i="1" s="1"/>
  <c r="S15" i="1"/>
  <c r="S30" i="1" s="1"/>
  <c r="R15" i="1"/>
  <c r="R30" i="1" s="1"/>
  <c r="Q15" i="1"/>
  <c r="Q30" i="1" s="1"/>
  <c r="P15" i="1"/>
  <c r="P30" i="1" s="1"/>
  <c r="O15" i="1"/>
  <c r="O30" i="1" s="1"/>
  <c r="N15" i="1"/>
  <c r="N30" i="1" s="1"/>
  <c r="M15" i="1"/>
  <c r="M30" i="1" s="1"/>
  <c r="L15" i="1"/>
  <c r="L30" i="1" s="1"/>
  <c r="K15" i="1"/>
  <c r="K30" i="1" s="1"/>
  <c r="J15" i="1"/>
  <c r="J30" i="1" s="1"/>
  <c r="I15" i="1"/>
  <c r="I30" i="1" s="1"/>
  <c r="H15" i="1"/>
  <c r="H30" i="1" s="1"/>
  <c r="G15" i="1"/>
  <c r="G30" i="1" s="1"/>
  <c r="F15" i="1"/>
  <c r="F30" i="1" s="1"/>
  <c r="E15" i="1"/>
  <c r="E30" i="1" s="1"/>
  <c r="D15" i="1"/>
  <c r="S14" i="1"/>
  <c r="S17" i="1" s="1"/>
  <c r="S32" i="1" s="1"/>
  <c r="R14" i="1"/>
  <c r="Q14" i="1"/>
  <c r="P14" i="1"/>
  <c r="N14" i="1"/>
  <c r="M14" i="1"/>
  <c r="L14" i="1"/>
  <c r="K14" i="1"/>
  <c r="K17" i="1" s="1"/>
  <c r="K32" i="1" s="1"/>
  <c r="J14" i="1"/>
  <c r="I14" i="1"/>
  <c r="H14" i="1"/>
  <c r="G14" i="1"/>
  <c r="F14" i="1"/>
  <c r="E14" i="1"/>
  <c r="D14" i="1"/>
  <c r="T13" i="1"/>
  <c r="O13" i="1"/>
  <c r="O14" i="1" s="1"/>
  <c r="T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T11" i="1" s="1"/>
  <c r="T10" i="1"/>
  <c r="T9" i="1"/>
  <c r="S8" i="1"/>
  <c r="R8" i="1"/>
  <c r="R17" i="1" s="1"/>
  <c r="Q8" i="1"/>
  <c r="Q17" i="1" s="1"/>
  <c r="Q32" i="1" s="1"/>
  <c r="P8" i="1"/>
  <c r="P17" i="1" s="1"/>
  <c r="P32" i="1" s="1"/>
  <c r="O8" i="1"/>
  <c r="O17" i="1" s="1"/>
  <c r="O32" i="1" s="1"/>
  <c r="N8" i="1"/>
  <c r="M8" i="1"/>
  <c r="L8" i="1"/>
  <c r="L17" i="1" s="1"/>
  <c r="L32" i="1" s="1"/>
  <c r="K8" i="1"/>
  <c r="J8" i="1"/>
  <c r="J17" i="1" s="1"/>
  <c r="I8" i="1"/>
  <c r="I17" i="1" s="1"/>
  <c r="I32" i="1" s="1"/>
  <c r="H8" i="1"/>
  <c r="H17" i="1" s="1"/>
  <c r="H32" i="1" s="1"/>
  <c r="G8" i="1"/>
  <c r="G17" i="1" s="1"/>
  <c r="G32" i="1" s="1"/>
  <c r="F8" i="1"/>
  <c r="E8" i="1"/>
  <c r="D8" i="1"/>
  <c r="D17" i="1" s="1"/>
  <c r="T7" i="1"/>
  <c r="T6" i="1"/>
  <c r="D32" i="1" l="1"/>
  <c r="T17" i="1"/>
  <c r="T31" i="1"/>
  <c r="E32" i="1"/>
  <c r="T14" i="1"/>
  <c r="J32" i="1"/>
  <c r="R32" i="1"/>
  <c r="M32" i="1"/>
  <c r="T20" i="1"/>
  <c r="D27" i="1"/>
  <c r="T27" i="1" s="1"/>
  <c r="T8" i="1"/>
  <c r="T15" i="1"/>
  <c r="T16" i="1"/>
  <c r="D30" i="1" l="1"/>
  <c r="T30" i="1" s="1"/>
  <c r="T32" i="1"/>
</calcChain>
</file>

<file path=xl/sharedStrings.xml><?xml version="1.0" encoding="utf-8"?>
<sst xmlns="http://schemas.openxmlformats.org/spreadsheetml/2006/main" count="42" uniqueCount="40">
  <si>
    <t>6.　県有保安林の現況</t>
    <rPh sb="3" eb="5">
      <t>ケンユウ</t>
    </rPh>
    <rPh sb="5" eb="7">
      <t>ホアン</t>
    </rPh>
    <rPh sb="7" eb="8">
      <t>リン</t>
    </rPh>
    <rPh sb="9" eb="11">
      <t>ゲンキョウ</t>
    </rPh>
    <phoneticPr fontId="4"/>
  </si>
  <si>
    <t xml:space="preserve"> 令和6年4月1日現在(単位:ha)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rPh sb="12" eb="14">
      <t>タンイ</t>
    </rPh>
    <phoneticPr fontId="4"/>
  </si>
  <si>
    <t>地区名</t>
    <rPh sb="0" eb="3">
      <t>チクメイ</t>
    </rPh>
    <phoneticPr fontId="4"/>
  </si>
  <si>
    <t>　　　     保安林
　　　　　    種別
市町村別</t>
    <rPh sb="8" eb="11">
      <t>ホアンリン</t>
    </rPh>
    <rPh sb="21" eb="23">
      <t>シュベツ</t>
    </rPh>
    <rPh sb="25" eb="28">
      <t>シチョウソン</t>
    </rPh>
    <rPh sb="28" eb="29">
      <t>ベツ</t>
    </rPh>
    <phoneticPr fontId="4"/>
  </si>
  <si>
    <t>水 源
かん養</t>
    <rPh sb="0" eb="3">
      <t>スイゲン</t>
    </rPh>
    <rPh sb="6" eb="7">
      <t>ヨウ</t>
    </rPh>
    <phoneticPr fontId="4"/>
  </si>
  <si>
    <t>土砂
流出</t>
    <rPh sb="0" eb="2">
      <t>ドシャ</t>
    </rPh>
    <rPh sb="3" eb="5">
      <t>リュウシュツ</t>
    </rPh>
    <phoneticPr fontId="4"/>
  </si>
  <si>
    <t>土砂
崩壊</t>
    <rPh sb="0" eb="2">
      <t>ドシャ</t>
    </rPh>
    <rPh sb="3" eb="5">
      <t>ホウカイ</t>
    </rPh>
    <phoneticPr fontId="4"/>
  </si>
  <si>
    <t>飛砂
防備</t>
    <rPh sb="0" eb="1">
      <t>ト</t>
    </rPh>
    <rPh sb="1" eb="2">
      <t>スナ</t>
    </rPh>
    <rPh sb="3" eb="5">
      <t>ボウビ</t>
    </rPh>
    <phoneticPr fontId="4"/>
  </si>
  <si>
    <t>防風</t>
    <rPh sb="0" eb="2">
      <t>ボウフウ</t>
    </rPh>
    <phoneticPr fontId="4"/>
  </si>
  <si>
    <t>潮害
防備</t>
    <rPh sb="0" eb="1">
      <t>シオ</t>
    </rPh>
    <rPh sb="1" eb="2">
      <t>ガイ</t>
    </rPh>
    <rPh sb="3" eb="5">
      <t>ボウビ</t>
    </rPh>
    <phoneticPr fontId="4"/>
  </si>
  <si>
    <t>干害
防備</t>
    <rPh sb="0" eb="1">
      <t>ホ</t>
    </rPh>
    <rPh sb="1" eb="2">
      <t>ガイ</t>
    </rPh>
    <rPh sb="3" eb="5">
      <t>ボウビ</t>
    </rPh>
    <phoneticPr fontId="4"/>
  </si>
  <si>
    <t>魚つき</t>
    <rPh sb="0" eb="1">
      <t>ウオ</t>
    </rPh>
    <phoneticPr fontId="4"/>
  </si>
  <si>
    <t>保健</t>
    <rPh sb="0" eb="2">
      <t>ホケン</t>
    </rPh>
    <phoneticPr fontId="4"/>
  </si>
  <si>
    <t>水かん
兼
土流</t>
    <rPh sb="0" eb="1">
      <t>スイ</t>
    </rPh>
    <rPh sb="4" eb="5">
      <t>ケン</t>
    </rPh>
    <rPh sb="6" eb="7">
      <t>ド</t>
    </rPh>
    <rPh sb="7" eb="8">
      <t>ナガ</t>
    </rPh>
    <phoneticPr fontId="4"/>
  </si>
  <si>
    <t>水かん
兼
保健</t>
    <rPh sb="0" eb="1">
      <t>スイ</t>
    </rPh>
    <rPh sb="4" eb="5">
      <t>ケン</t>
    </rPh>
    <rPh sb="6" eb="8">
      <t>ホケン</t>
    </rPh>
    <phoneticPr fontId="4"/>
  </si>
  <si>
    <t>飛砂
兼
潮害</t>
    <rPh sb="0" eb="1">
      <t>ト</t>
    </rPh>
    <rPh sb="1" eb="2">
      <t>スナ</t>
    </rPh>
    <rPh sb="3" eb="4">
      <t>ケン</t>
    </rPh>
    <rPh sb="5" eb="6">
      <t>シオ</t>
    </rPh>
    <rPh sb="6" eb="7">
      <t>ガイ</t>
    </rPh>
    <phoneticPr fontId="4"/>
  </si>
  <si>
    <t>飛砂
兼
潮害
兼
保健</t>
    <rPh sb="0" eb="1">
      <t>ト</t>
    </rPh>
    <rPh sb="1" eb="2">
      <t>スナ</t>
    </rPh>
    <rPh sb="3" eb="4">
      <t>ケン</t>
    </rPh>
    <rPh sb="5" eb="6">
      <t>シオ</t>
    </rPh>
    <rPh sb="6" eb="7">
      <t>ガイ</t>
    </rPh>
    <rPh sb="8" eb="9">
      <t>ケン</t>
    </rPh>
    <rPh sb="10" eb="12">
      <t>ホケン</t>
    </rPh>
    <phoneticPr fontId="4"/>
  </si>
  <si>
    <t>飛砂
兼
保健</t>
    <rPh sb="0" eb="1">
      <t>ト</t>
    </rPh>
    <rPh sb="1" eb="2">
      <t>スナ</t>
    </rPh>
    <rPh sb="3" eb="4">
      <t>ケン</t>
    </rPh>
    <rPh sb="5" eb="7">
      <t>ホケン</t>
    </rPh>
    <phoneticPr fontId="4"/>
  </si>
  <si>
    <t>防風
兼
保健</t>
    <rPh sb="0" eb="2">
      <t>ボウフウ</t>
    </rPh>
    <rPh sb="3" eb="4">
      <t>ケン</t>
    </rPh>
    <rPh sb="5" eb="7">
      <t>ホケン</t>
    </rPh>
    <phoneticPr fontId="4"/>
  </si>
  <si>
    <t>潮害
兼
保健</t>
    <rPh sb="0" eb="1">
      <t>シオ</t>
    </rPh>
    <rPh sb="1" eb="2">
      <t>ガイ</t>
    </rPh>
    <rPh sb="3" eb="4">
      <t>ケン</t>
    </rPh>
    <rPh sb="5" eb="7">
      <t>ホケン</t>
    </rPh>
    <phoneticPr fontId="4"/>
  </si>
  <si>
    <t>計</t>
    <rPh sb="0" eb="1">
      <t>ケイ</t>
    </rPh>
    <phoneticPr fontId="4"/>
  </si>
  <si>
    <t>館　山　市</t>
    <rPh sb="0" eb="1">
      <t>カン</t>
    </rPh>
    <rPh sb="2" eb="3">
      <t>ヤマ</t>
    </rPh>
    <rPh sb="4" eb="5">
      <t>シ</t>
    </rPh>
    <phoneticPr fontId="4"/>
  </si>
  <si>
    <t>安</t>
    <rPh sb="0" eb="1">
      <t>アン</t>
    </rPh>
    <phoneticPr fontId="4"/>
  </si>
  <si>
    <t>房</t>
    <rPh sb="0" eb="1">
      <t>フサ</t>
    </rPh>
    <phoneticPr fontId="4"/>
  </si>
  <si>
    <t>鴨 　川　 市</t>
    <rPh sb="0" eb="7">
      <t>カモガワシ</t>
    </rPh>
    <phoneticPr fontId="4"/>
  </si>
  <si>
    <t>郡</t>
    <rPh sb="0" eb="1">
      <t>グン</t>
    </rPh>
    <phoneticPr fontId="4"/>
  </si>
  <si>
    <t>南房総市</t>
    <rPh sb="0" eb="1">
      <t>ミナミ</t>
    </rPh>
    <rPh sb="1" eb="3">
      <t>ボウソウ</t>
    </rPh>
    <rPh sb="3" eb="4">
      <t>シ</t>
    </rPh>
    <phoneticPr fontId="4"/>
  </si>
  <si>
    <t>市</t>
    <rPh sb="0" eb="1">
      <t>シ</t>
    </rPh>
    <phoneticPr fontId="4"/>
  </si>
  <si>
    <t>安房郡市　計</t>
    <rPh sb="0" eb="2">
      <t>アワ</t>
    </rPh>
    <rPh sb="2" eb="4">
      <t>グンシ</t>
    </rPh>
    <rPh sb="5" eb="6">
      <t>ケイ</t>
    </rPh>
    <phoneticPr fontId="4"/>
  </si>
  <si>
    <t>いすみ市</t>
    <rPh sb="3" eb="4">
      <t>シ</t>
    </rPh>
    <phoneticPr fontId="4"/>
  </si>
  <si>
    <t>夷</t>
    <rPh sb="0" eb="1">
      <t>イ</t>
    </rPh>
    <phoneticPr fontId="4"/>
  </si>
  <si>
    <t>隅</t>
    <rPh sb="0" eb="1">
      <t>スミ</t>
    </rPh>
    <phoneticPr fontId="4"/>
  </si>
  <si>
    <t>大　多　喜　町</t>
    <rPh sb="0" eb="1">
      <t>ダイ</t>
    </rPh>
    <rPh sb="2" eb="3">
      <t>タ</t>
    </rPh>
    <rPh sb="4" eb="5">
      <t>ヨシ</t>
    </rPh>
    <rPh sb="6" eb="7">
      <t>マチ</t>
    </rPh>
    <phoneticPr fontId="4"/>
  </si>
  <si>
    <t>御　 宿 　町</t>
    <rPh sb="0" eb="1">
      <t>オン</t>
    </rPh>
    <rPh sb="3" eb="4">
      <t>ヤド</t>
    </rPh>
    <rPh sb="6" eb="7">
      <t>マチ</t>
    </rPh>
    <phoneticPr fontId="4"/>
  </si>
  <si>
    <t>夷隅郡市　計</t>
    <rPh sb="0" eb="2">
      <t>イスミ</t>
    </rPh>
    <rPh sb="2" eb="4">
      <t>グンシ</t>
    </rPh>
    <rPh sb="5" eb="6">
      <t>ケイ</t>
    </rPh>
    <phoneticPr fontId="4"/>
  </si>
  <si>
    <t>合　 　　計</t>
    <rPh sb="0" eb="6">
      <t>ゴウケイ</t>
    </rPh>
    <phoneticPr fontId="4"/>
  </si>
  <si>
    <t>注:上段は県営林事業にかかる保安林</t>
    <rPh sb="0" eb="1">
      <t>チュウ</t>
    </rPh>
    <rPh sb="2" eb="4">
      <t>ジョウダン</t>
    </rPh>
    <rPh sb="5" eb="7">
      <t>ケンエイ</t>
    </rPh>
    <rPh sb="7" eb="8">
      <t>リン</t>
    </rPh>
    <rPh sb="8" eb="10">
      <t>ジギョウ</t>
    </rPh>
    <rPh sb="14" eb="17">
      <t>ホアンリン</t>
    </rPh>
    <phoneticPr fontId="4"/>
  </si>
  <si>
    <t xml:space="preserve">　　中断は海岸保安林(南部林業事務所所管) </t>
    <rPh sb="2" eb="4">
      <t>チュウダン</t>
    </rPh>
    <rPh sb="5" eb="7">
      <t>カイガン</t>
    </rPh>
    <rPh sb="7" eb="10">
      <t>ホアンリン</t>
    </rPh>
    <rPh sb="11" eb="13">
      <t>ナンブ</t>
    </rPh>
    <rPh sb="13" eb="15">
      <t>リンギョウ</t>
    </rPh>
    <rPh sb="15" eb="17">
      <t>ジム</t>
    </rPh>
    <rPh sb="17" eb="18">
      <t>ショ</t>
    </rPh>
    <rPh sb="18" eb="20">
      <t>ショカン</t>
    </rPh>
    <phoneticPr fontId="4"/>
  </si>
  <si>
    <t>　　下段は合計</t>
    <rPh sb="2" eb="4">
      <t>ゲダン</t>
    </rPh>
    <rPh sb="5" eb="7">
      <t>ゴウケイ</t>
    </rPh>
    <phoneticPr fontId="4"/>
  </si>
  <si>
    <t>※　欄ごとに集計し四捨五入しているため、各欄を集計した値と計の欄が一致しない場合がある。</t>
    <rPh sb="2" eb="3">
      <t>ラン</t>
    </rPh>
    <rPh sb="6" eb="8">
      <t>シュウケイ</t>
    </rPh>
    <rPh sb="9" eb="10">
      <t>シ</t>
    </rPh>
    <rPh sb="10" eb="11">
      <t>シャ</t>
    </rPh>
    <rPh sb="11" eb="13">
      <t>ゴニュウ</t>
    </rPh>
    <rPh sb="20" eb="21">
      <t>カク</t>
    </rPh>
    <rPh sb="21" eb="22">
      <t>ラン</t>
    </rPh>
    <rPh sb="23" eb="25">
      <t>シュウケイ</t>
    </rPh>
    <rPh sb="27" eb="28">
      <t>アタイ</t>
    </rPh>
    <rPh sb="29" eb="30">
      <t>ケイ</t>
    </rPh>
    <rPh sb="31" eb="32">
      <t>ラン</t>
    </rPh>
    <rPh sb="33" eb="35">
      <t>イッチ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</si>
</sst>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176" fontId="1" fillId="0" borderId="0" xfId="1" applyNumberFormat="1" applyFont="1" applyFill="1">
      <alignment vertical="center"/>
    </xf>
    <xf numFmtId="176" fontId="3" fillId="0" borderId="0" xfId="1" applyNumberFormat="1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 textRotation="255"/>
    </xf>
    <xf numFmtId="176" fontId="6" fillId="0" borderId="2" xfId="1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76" fontId="6" fillId="0" borderId="4" xfId="1" applyNumberFormat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>
      <alignment vertical="center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6" fontId="6" fillId="0" borderId="11" xfId="1" applyNumberFormat="1" applyFont="1" applyFill="1" applyBorder="1" applyAlignment="1">
      <alignment vertical="center" textRotation="255" wrapText="1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vertical="center" textRotation="255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1" fillId="0" borderId="13" xfId="1" applyNumberFormat="1" applyFont="1" applyFill="1" applyBorder="1" applyAlignment="1">
      <alignment vertical="center" textRotation="255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vertical="center" textRotation="255"/>
    </xf>
    <xf numFmtId="176" fontId="6" fillId="0" borderId="19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/>
    </xf>
    <xf numFmtId="176" fontId="6" fillId="0" borderId="22" xfId="1" applyNumberFormat="1" applyFont="1" applyFill="1" applyBorder="1" applyAlignment="1">
      <alignment horizontal="right" vertical="center"/>
    </xf>
    <xf numFmtId="176" fontId="1" fillId="0" borderId="16" xfId="1" applyNumberFormat="1" applyFont="1" applyFill="1" applyBorder="1" applyAlignment="1">
      <alignment vertical="center" textRotation="255"/>
    </xf>
    <xf numFmtId="176" fontId="6" fillId="0" borderId="16" xfId="1" applyNumberFormat="1" applyFont="1" applyFill="1" applyBorder="1" applyAlignment="1">
      <alignment vertical="center" textRotation="255"/>
    </xf>
    <xf numFmtId="176" fontId="6" fillId="0" borderId="23" xfId="1" applyNumberFormat="1" applyFont="1" applyFill="1" applyBorder="1" applyAlignment="1">
      <alignment horizontal="right" vertical="center"/>
    </xf>
    <xf numFmtId="176" fontId="1" fillId="0" borderId="12" xfId="1" applyNumberFormat="1" applyFont="1" applyFill="1" applyBorder="1">
      <alignment vertical="center"/>
    </xf>
    <xf numFmtId="176" fontId="1" fillId="0" borderId="21" xfId="1" applyNumberFormat="1" applyFont="1" applyFill="1" applyBorder="1">
      <alignment vertical="center"/>
    </xf>
    <xf numFmtId="176" fontId="1" fillId="0" borderId="5" xfId="1" applyNumberFormat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176" fontId="1" fillId="0" borderId="17" xfId="1" applyNumberFormat="1" applyFont="1" applyFill="1" applyBorder="1">
      <alignment vertical="center"/>
    </xf>
    <xf numFmtId="176" fontId="1" fillId="0" borderId="8" xfId="1" applyNumberFormat="1" applyFont="1" applyFill="1" applyBorder="1">
      <alignment vertical="center"/>
    </xf>
    <xf numFmtId="176" fontId="1" fillId="0" borderId="23" xfId="1" applyNumberFormat="1" applyFont="1" applyFill="1" applyBorder="1">
      <alignment vertical="center"/>
    </xf>
    <xf numFmtId="176" fontId="1" fillId="0" borderId="20" xfId="1" applyNumberFormat="1" applyFont="1" applyFill="1" applyBorder="1">
      <alignment vertical="center"/>
    </xf>
    <xf numFmtId="176" fontId="6" fillId="0" borderId="12" xfId="1" applyNumberFormat="1" applyFont="1" applyFill="1" applyBorder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1" applyNumberFormat="1" applyFont="1" applyFill="1" applyAlignment="1">
      <alignment vertical="center"/>
    </xf>
    <xf numFmtId="176" fontId="1" fillId="0" borderId="0" xfId="1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0B70-5433-4ABB-96F2-7DA19DD6E373}">
  <sheetPr>
    <tabColor rgb="FF00B0F0"/>
  </sheetPr>
  <dimension ref="A1:T40"/>
  <sheetViews>
    <sheetView tabSelected="1" zoomScaleNormal="100" workbookViewId="0">
      <selection activeCell="V33" sqref="V33"/>
    </sheetView>
  </sheetViews>
  <sheetFormatPr defaultColWidth="9" defaultRowHeight="13.2" x14ac:dyDescent="0.2"/>
  <cols>
    <col min="1" max="2" width="3" style="1" customWidth="1"/>
    <col min="3" max="3" width="8.6640625" style="1" customWidth="1"/>
    <col min="4" max="20" width="6.6640625" style="3" customWidth="1"/>
    <col min="21" max="16384" width="9" style="1"/>
  </cols>
  <sheetData>
    <row r="1" spans="1:20" ht="16.2" x14ac:dyDescent="0.2">
      <c r="B1" s="2" t="s">
        <v>0</v>
      </c>
      <c r="O1" s="4" t="s">
        <v>1</v>
      </c>
      <c r="P1" s="5"/>
      <c r="Q1" s="5"/>
      <c r="R1" s="5"/>
      <c r="S1" s="5"/>
      <c r="T1" s="5"/>
    </row>
    <row r="2" spans="1:20" ht="3" customHeight="1" x14ac:dyDescent="0.2">
      <c r="B2" s="2"/>
    </row>
    <row r="3" spans="1:20" s="11" customFormat="1" ht="10.5" customHeight="1" x14ac:dyDescent="0.2">
      <c r="A3" s="6" t="s">
        <v>2</v>
      </c>
      <c r="B3" s="7" t="s">
        <v>3</v>
      </c>
      <c r="C3" s="8"/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9" t="s">
        <v>9</v>
      </c>
      <c r="J3" s="9" t="s">
        <v>10</v>
      </c>
      <c r="K3" s="10" t="s">
        <v>11</v>
      </c>
      <c r="L3" s="10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10" t="s">
        <v>20</v>
      </c>
    </row>
    <row r="4" spans="1:20" s="11" customFormat="1" ht="30" customHeight="1" x14ac:dyDescent="0.2">
      <c r="A4" s="12"/>
      <c r="B4" s="13"/>
      <c r="C4" s="14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s="11" customFormat="1" ht="13.5" customHeight="1" x14ac:dyDescent="0.2">
      <c r="A5" s="15"/>
      <c r="B5" s="16"/>
      <c r="C5" s="1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s="11" customFormat="1" ht="12.75" customHeight="1" x14ac:dyDescent="0.2">
      <c r="A6" s="18"/>
      <c r="B6" s="10" t="s">
        <v>21</v>
      </c>
      <c r="C6" s="10"/>
      <c r="D6" s="19">
        <v>18.9649</v>
      </c>
      <c r="E6" s="20">
        <v>0.34710000000000002</v>
      </c>
      <c r="F6" s="19"/>
      <c r="G6" s="20"/>
      <c r="H6" s="19"/>
      <c r="I6" s="20"/>
      <c r="J6" s="19"/>
      <c r="K6" s="20"/>
      <c r="L6" s="19"/>
      <c r="M6" s="20"/>
      <c r="N6" s="19">
        <v>18.403199999999998</v>
      </c>
      <c r="O6" s="20"/>
      <c r="P6" s="19"/>
      <c r="Q6" s="20"/>
      <c r="R6" s="19"/>
      <c r="S6" s="19"/>
      <c r="T6" s="19">
        <f>D6+E6+F6+G6+H6+I6+J6+K6+L6+M6+N6+O6+P6+Q6+R6+S6</f>
        <v>37.715199999999996</v>
      </c>
    </row>
    <row r="7" spans="1:20" s="11" customFormat="1" ht="12.75" customHeight="1" x14ac:dyDescent="0.2">
      <c r="A7" s="21" t="s">
        <v>22</v>
      </c>
      <c r="B7" s="10"/>
      <c r="C7" s="10"/>
      <c r="D7" s="22"/>
      <c r="E7" s="23"/>
      <c r="F7" s="22"/>
      <c r="G7" s="23"/>
      <c r="H7" s="22"/>
      <c r="I7" s="23">
        <v>0.56779999999999997</v>
      </c>
      <c r="J7" s="22"/>
      <c r="K7" s="23"/>
      <c r="L7" s="22"/>
      <c r="M7" s="23"/>
      <c r="N7" s="22"/>
      <c r="O7" s="23">
        <v>3.7545000000000002</v>
      </c>
      <c r="P7" s="22">
        <v>110.4516</v>
      </c>
      <c r="Q7" s="23">
        <v>1.6224000000000001</v>
      </c>
      <c r="R7" s="22"/>
      <c r="S7" s="22">
        <v>1.2259</v>
      </c>
      <c r="T7" s="22">
        <f t="shared" ref="T7:T31" si="0">D7+E7+F7+G7+H7+I7+J7+K7+L7+M7+N7+O7+P7+Q7+R7+S7</f>
        <v>117.62219999999999</v>
      </c>
    </row>
    <row r="8" spans="1:20" s="11" customFormat="1" ht="12.75" customHeight="1" x14ac:dyDescent="0.2">
      <c r="A8" s="21"/>
      <c r="B8" s="10"/>
      <c r="C8" s="10"/>
      <c r="D8" s="24">
        <f>D6+D7</f>
        <v>18.9649</v>
      </c>
      <c r="E8" s="24">
        <f t="shared" ref="E8:S8" si="1">E6+E7</f>
        <v>0.34710000000000002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0.56779999999999997</v>
      </c>
      <c r="J8" s="24">
        <f t="shared" si="1"/>
        <v>0</v>
      </c>
      <c r="K8" s="24">
        <f t="shared" si="1"/>
        <v>0</v>
      </c>
      <c r="L8" s="24">
        <f t="shared" si="1"/>
        <v>0</v>
      </c>
      <c r="M8" s="24">
        <f t="shared" si="1"/>
        <v>0</v>
      </c>
      <c r="N8" s="24">
        <f t="shared" si="1"/>
        <v>18.403199999999998</v>
      </c>
      <c r="O8" s="24">
        <f t="shared" si="1"/>
        <v>3.7545000000000002</v>
      </c>
      <c r="P8" s="24">
        <f t="shared" si="1"/>
        <v>110.4516</v>
      </c>
      <c r="Q8" s="25">
        <f t="shared" si="1"/>
        <v>1.6224000000000001</v>
      </c>
      <c r="R8" s="25">
        <f t="shared" si="1"/>
        <v>0</v>
      </c>
      <c r="S8" s="24">
        <f t="shared" si="1"/>
        <v>1.2259</v>
      </c>
      <c r="T8" s="26">
        <f t="shared" si="0"/>
        <v>155.3374</v>
      </c>
    </row>
    <row r="9" spans="1:20" s="11" customFormat="1" ht="12.75" customHeight="1" x14ac:dyDescent="0.2">
      <c r="A9" s="21" t="s">
        <v>23</v>
      </c>
      <c r="B9" s="10" t="s">
        <v>24</v>
      </c>
      <c r="C9" s="10"/>
      <c r="D9" s="27">
        <v>949.10029999999995</v>
      </c>
      <c r="E9" s="20">
        <v>4.5761000000000003</v>
      </c>
      <c r="F9" s="19">
        <v>0.18240000000000001</v>
      </c>
      <c r="G9" s="20"/>
      <c r="H9" s="19"/>
      <c r="I9" s="20"/>
      <c r="J9" s="19">
        <v>34.314799999999998</v>
      </c>
      <c r="K9" s="20"/>
      <c r="L9" s="19"/>
      <c r="M9" s="20"/>
      <c r="N9" s="19">
        <v>274.85449999999997</v>
      </c>
      <c r="O9" s="20"/>
      <c r="P9" s="19"/>
      <c r="Q9" s="20"/>
      <c r="R9" s="19"/>
      <c r="S9" s="19"/>
      <c r="T9" s="19">
        <f t="shared" si="0"/>
        <v>1263.0281</v>
      </c>
    </row>
    <row r="10" spans="1:20" s="11" customFormat="1" ht="12.75" customHeight="1" x14ac:dyDescent="0.2">
      <c r="A10" s="21"/>
      <c r="B10" s="10"/>
      <c r="C10" s="10"/>
      <c r="D10" s="28"/>
      <c r="E10" s="23"/>
      <c r="F10" s="22"/>
      <c r="G10" s="23">
        <v>7.5720000000000001</v>
      </c>
      <c r="H10" s="22">
        <v>5.3400000000000003E-2</v>
      </c>
      <c r="I10" s="23"/>
      <c r="J10" s="22"/>
      <c r="K10" s="23">
        <v>1.0994999999999999</v>
      </c>
      <c r="L10" s="22"/>
      <c r="M10" s="23"/>
      <c r="N10" s="22"/>
      <c r="O10" s="23">
        <v>4.2504999999999997</v>
      </c>
      <c r="P10" s="22"/>
      <c r="Q10" s="23"/>
      <c r="R10" s="22"/>
      <c r="S10" s="22"/>
      <c r="T10" s="22">
        <f t="shared" si="0"/>
        <v>12.9754</v>
      </c>
    </row>
    <row r="11" spans="1:20" s="11" customFormat="1" ht="12.75" customHeight="1" x14ac:dyDescent="0.2">
      <c r="A11" s="21" t="s">
        <v>25</v>
      </c>
      <c r="B11" s="10"/>
      <c r="C11" s="10"/>
      <c r="D11" s="29">
        <f t="shared" ref="D11:S11" si="2">D9+D10</f>
        <v>949.10029999999995</v>
      </c>
      <c r="E11" s="24">
        <f t="shared" si="2"/>
        <v>4.5761000000000003</v>
      </c>
      <c r="F11" s="24">
        <f t="shared" si="2"/>
        <v>0.18240000000000001</v>
      </c>
      <c r="G11" s="24">
        <f t="shared" si="2"/>
        <v>7.5720000000000001</v>
      </c>
      <c r="H11" s="24">
        <f t="shared" si="2"/>
        <v>5.3400000000000003E-2</v>
      </c>
      <c r="I11" s="24">
        <f t="shared" si="2"/>
        <v>0</v>
      </c>
      <c r="J11" s="24">
        <f t="shared" si="2"/>
        <v>34.314799999999998</v>
      </c>
      <c r="K11" s="24">
        <f t="shared" si="2"/>
        <v>1.0994999999999999</v>
      </c>
      <c r="L11" s="24">
        <f t="shared" si="2"/>
        <v>0</v>
      </c>
      <c r="M11" s="24">
        <f t="shared" si="2"/>
        <v>0</v>
      </c>
      <c r="N11" s="24">
        <f t="shared" si="2"/>
        <v>274.85449999999997</v>
      </c>
      <c r="O11" s="24">
        <f t="shared" si="2"/>
        <v>4.2504999999999997</v>
      </c>
      <c r="P11" s="24">
        <f t="shared" si="2"/>
        <v>0</v>
      </c>
      <c r="Q11" s="25">
        <f t="shared" si="2"/>
        <v>0</v>
      </c>
      <c r="R11" s="25">
        <f t="shared" si="2"/>
        <v>0</v>
      </c>
      <c r="S11" s="24">
        <f t="shared" si="2"/>
        <v>0</v>
      </c>
      <c r="T11" s="26">
        <f t="shared" si="0"/>
        <v>1276.0035</v>
      </c>
    </row>
    <row r="12" spans="1:20" s="11" customFormat="1" ht="13.5" customHeight="1" x14ac:dyDescent="0.2">
      <c r="A12" s="30"/>
      <c r="B12" s="31" t="s">
        <v>26</v>
      </c>
      <c r="C12" s="32"/>
      <c r="D12" s="33">
        <v>331.16199999999998</v>
      </c>
      <c r="E12" s="33">
        <v>9.2507000000000001</v>
      </c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19"/>
      <c r="T12" s="19">
        <f t="shared" si="0"/>
        <v>340.41269999999997</v>
      </c>
    </row>
    <row r="13" spans="1:20" s="11" customFormat="1" ht="10.8" x14ac:dyDescent="0.2">
      <c r="A13" s="34" t="s">
        <v>27</v>
      </c>
      <c r="B13" s="31"/>
      <c r="C13" s="32"/>
      <c r="D13" s="22"/>
      <c r="E13" s="22"/>
      <c r="F13" s="22"/>
      <c r="G13" s="22">
        <v>2.25</v>
      </c>
      <c r="H13" s="22">
        <v>0.5998</v>
      </c>
      <c r="I13" s="22"/>
      <c r="J13" s="22"/>
      <c r="K13" s="22"/>
      <c r="L13" s="22">
        <v>0.12520000000000001</v>
      </c>
      <c r="M13" s="22"/>
      <c r="N13" s="22"/>
      <c r="O13" s="22">
        <f>31.9172-0.0158</f>
        <v>31.901400000000002</v>
      </c>
      <c r="P13" s="22">
        <v>34.631300000000003</v>
      </c>
      <c r="Q13" s="35"/>
      <c r="R13" s="22">
        <v>4.48E-2</v>
      </c>
      <c r="S13" s="22"/>
      <c r="T13" s="22">
        <f t="shared" si="0"/>
        <v>69.552499999999995</v>
      </c>
    </row>
    <row r="14" spans="1:20" s="11" customFormat="1" ht="9.6" x14ac:dyDescent="0.2">
      <c r="A14" s="30"/>
      <c r="B14" s="36"/>
      <c r="C14" s="37"/>
      <c r="D14" s="26">
        <f>D12+D13</f>
        <v>331.16199999999998</v>
      </c>
      <c r="E14" s="26">
        <f t="shared" ref="E14:S14" si="3">E12+E13</f>
        <v>9.2507000000000001</v>
      </c>
      <c r="F14" s="26">
        <f t="shared" si="3"/>
        <v>0</v>
      </c>
      <c r="G14" s="26">
        <f t="shared" si="3"/>
        <v>2.25</v>
      </c>
      <c r="H14" s="26">
        <f t="shared" si="3"/>
        <v>0.5998</v>
      </c>
      <c r="I14" s="26">
        <f t="shared" si="3"/>
        <v>0</v>
      </c>
      <c r="J14" s="26">
        <f t="shared" si="3"/>
        <v>0</v>
      </c>
      <c r="K14" s="26">
        <f t="shared" si="3"/>
        <v>0</v>
      </c>
      <c r="L14" s="26">
        <f t="shared" si="3"/>
        <v>0.12520000000000001</v>
      </c>
      <c r="M14" s="26">
        <f t="shared" si="3"/>
        <v>0</v>
      </c>
      <c r="N14" s="26">
        <f t="shared" si="3"/>
        <v>0</v>
      </c>
      <c r="O14" s="26">
        <f t="shared" si="3"/>
        <v>31.901400000000002</v>
      </c>
      <c r="P14" s="26">
        <f t="shared" si="3"/>
        <v>34.631300000000003</v>
      </c>
      <c r="Q14" s="38">
        <f t="shared" si="3"/>
        <v>0</v>
      </c>
      <c r="R14" s="38">
        <f t="shared" si="3"/>
        <v>4.48E-2</v>
      </c>
      <c r="S14" s="26">
        <f t="shared" si="3"/>
        <v>0</v>
      </c>
      <c r="T14" s="26">
        <f t="shared" si="0"/>
        <v>409.96520000000004</v>
      </c>
    </row>
    <row r="15" spans="1:20" s="11" customFormat="1" ht="12.75" customHeight="1" x14ac:dyDescent="0.2">
      <c r="A15" s="30"/>
      <c r="B15" s="39" t="s">
        <v>28</v>
      </c>
      <c r="C15" s="40"/>
      <c r="D15" s="33">
        <f t="shared" ref="D15:S17" si="4">D6+D9+D12</f>
        <v>1299.2272</v>
      </c>
      <c r="E15" s="33">
        <f t="shared" si="4"/>
        <v>14.1739</v>
      </c>
      <c r="F15" s="33">
        <f t="shared" si="4"/>
        <v>0.18240000000000001</v>
      </c>
      <c r="G15" s="33">
        <f t="shared" si="4"/>
        <v>0</v>
      </c>
      <c r="H15" s="33">
        <f t="shared" si="4"/>
        <v>0</v>
      </c>
      <c r="I15" s="33">
        <f t="shared" si="4"/>
        <v>0</v>
      </c>
      <c r="J15" s="33">
        <f t="shared" si="4"/>
        <v>34.314799999999998</v>
      </c>
      <c r="K15" s="33">
        <f t="shared" si="4"/>
        <v>0</v>
      </c>
      <c r="L15" s="33">
        <f t="shared" si="4"/>
        <v>0</v>
      </c>
      <c r="M15" s="33">
        <f t="shared" si="4"/>
        <v>0</v>
      </c>
      <c r="N15" s="33">
        <f t="shared" si="4"/>
        <v>293.2577</v>
      </c>
      <c r="O15" s="33">
        <f t="shared" si="4"/>
        <v>0</v>
      </c>
      <c r="P15" s="33">
        <f t="shared" si="4"/>
        <v>0</v>
      </c>
      <c r="Q15" s="41">
        <f t="shared" si="4"/>
        <v>0</v>
      </c>
      <c r="R15" s="41">
        <f t="shared" si="4"/>
        <v>0</v>
      </c>
      <c r="S15" s="33">
        <f t="shared" si="4"/>
        <v>0</v>
      </c>
      <c r="T15" s="19">
        <f t="shared" si="0"/>
        <v>1641.1559999999999</v>
      </c>
    </row>
    <row r="16" spans="1:20" s="11" customFormat="1" ht="12.75" customHeight="1" x14ac:dyDescent="0.2">
      <c r="A16" s="30"/>
      <c r="B16" s="31"/>
      <c r="C16" s="32"/>
      <c r="D16" s="22">
        <f t="shared" si="4"/>
        <v>0</v>
      </c>
      <c r="E16" s="22">
        <f t="shared" si="4"/>
        <v>0</v>
      </c>
      <c r="F16" s="22">
        <f t="shared" si="4"/>
        <v>0</v>
      </c>
      <c r="G16" s="22">
        <f t="shared" si="4"/>
        <v>9.8219999999999992</v>
      </c>
      <c r="H16" s="22">
        <f t="shared" si="4"/>
        <v>0.6532</v>
      </c>
      <c r="I16" s="22">
        <f t="shared" si="4"/>
        <v>0.56779999999999997</v>
      </c>
      <c r="J16" s="22">
        <f t="shared" si="4"/>
        <v>0</v>
      </c>
      <c r="K16" s="22">
        <f t="shared" si="4"/>
        <v>1.0994999999999999</v>
      </c>
      <c r="L16" s="22">
        <f t="shared" si="4"/>
        <v>0.12520000000000001</v>
      </c>
      <c r="M16" s="22">
        <f t="shared" si="4"/>
        <v>0</v>
      </c>
      <c r="N16" s="22">
        <f t="shared" si="4"/>
        <v>0</v>
      </c>
      <c r="O16" s="22">
        <f t="shared" si="4"/>
        <v>39.906400000000005</v>
      </c>
      <c r="P16" s="22">
        <f t="shared" si="4"/>
        <v>145.0829</v>
      </c>
      <c r="Q16" s="35">
        <f t="shared" si="4"/>
        <v>1.6224000000000001</v>
      </c>
      <c r="R16" s="35">
        <f t="shared" si="4"/>
        <v>4.48E-2</v>
      </c>
      <c r="S16" s="22">
        <f t="shared" si="4"/>
        <v>1.2259</v>
      </c>
      <c r="T16" s="22">
        <f t="shared" si="0"/>
        <v>200.15010000000001</v>
      </c>
    </row>
    <row r="17" spans="1:20" s="11" customFormat="1" ht="12.75" customHeight="1" x14ac:dyDescent="0.2">
      <c r="A17" s="42"/>
      <c r="B17" s="36"/>
      <c r="C17" s="37"/>
      <c r="D17" s="26">
        <f t="shared" si="4"/>
        <v>1299.2272</v>
      </c>
      <c r="E17" s="26">
        <f t="shared" si="4"/>
        <v>14.1739</v>
      </c>
      <c r="F17" s="26">
        <f t="shared" si="4"/>
        <v>0.18240000000000001</v>
      </c>
      <c r="G17" s="26">
        <f t="shared" si="4"/>
        <v>9.8219999999999992</v>
      </c>
      <c r="H17" s="26">
        <f t="shared" si="4"/>
        <v>0.6532</v>
      </c>
      <c r="I17" s="26">
        <f t="shared" si="4"/>
        <v>0.56779999999999997</v>
      </c>
      <c r="J17" s="26">
        <f t="shared" si="4"/>
        <v>34.314799999999998</v>
      </c>
      <c r="K17" s="26">
        <f t="shared" si="4"/>
        <v>1.0994999999999999</v>
      </c>
      <c r="L17" s="26">
        <f t="shared" si="4"/>
        <v>0.12520000000000001</v>
      </c>
      <c r="M17" s="26">
        <f t="shared" si="4"/>
        <v>0</v>
      </c>
      <c r="N17" s="26">
        <f t="shared" si="4"/>
        <v>293.2577</v>
      </c>
      <c r="O17" s="26">
        <f t="shared" si="4"/>
        <v>39.906400000000005</v>
      </c>
      <c r="P17" s="26">
        <f t="shared" si="4"/>
        <v>145.0829</v>
      </c>
      <c r="Q17" s="38">
        <f t="shared" si="4"/>
        <v>1.6224000000000001</v>
      </c>
      <c r="R17" s="38">
        <f t="shared" si="4"/>
        <v>4.48E-2</v>
      </c>
      <c r="S17" s="26">
        <f t="shared" si="4"/>
        <v>1.2259</v>
      </c>
      <c r="T17" s="26">
        <f t="shared" si="0"/>
        <v>1841.3060999999998</v>
      </c>
    </row>
    <row r="18" spans="1:20" s="11" customFormat="1" ht="12.75" customHeight="1" x14ac:dyDescent="0.2">
      <c r="A18" s="21"/>
      <c r="B18" s="39" t="s">
        <v>29</v>
      </c>
      <c r="C18" s="40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41"/>
      <c r="R18" s="33"/>
      <c r="S18" s="33"/>
      <c r="T18" s="19">
        <f t="shared" si="0"/>
        <v>0</v>
      </c>
    </row>
    <row r="19" spans="1:20" s="11" customFormat="1" ht="12.75" customHeight="1" x14ac:dyDescent="0.2">
      <c r="A19" s="21" t="s">
        <v>30</v>
      </c>
      <c r="B19" s="31"/>
      <c r="C19" s="32"/>
      <c r="D19" s="22"/>
      <c r="E19" s="22"/>
      <c r="F19" s="22"/>
      <c r="G19" s="22"/>
      <c r="H19" s="22"/>
      <c r="I19" s="22">
        <v>6.7000000000000004E-2</v>
      </c>
      <c r="J19" s="22"/>
      <c r="K19" s="22"/>
      <c r="L19" s="22"/>
      <c r="M19" s="22"/>
      <c r="N19" s="22"/>
      <c r="O19" s="22">
        <v>19.407699999999998</v>
      </c>
      <c r="P19" s="22"/>
      <c r="Q19" s="35"/>
      <c r="R19" s="22"/>
      <c r="S19" s="22"/>
      <c r="T19" s="22">
        <f t="shared" si="0"/>
        <v>19.474699999999999</v>
      </c>
    </row>
    <row r="20" spans="1:20" s="11" customFormat="1" ht="12.75" customHeight="1" x14ac:dyDescent="0.2">
      <c r="A20" s="21"/>
      <c r="B20" s="36"/>
      <c r="C20" s="37"/>
      <c r="D20" s="26">
        <f>D18+D19</f>
        <v>0</v>
      </c>
      <c r="E20" s="26">
        <f t="shared" ref="E20:S20" si="5">E18+E19</f>
        <v>0</v>
      </c>
      <c r="F20" s="26">
        <f t="shared" si="5"/>
        <v>0</v>
      </c>
      <c r="G20" s="26">
        <f t="shared" si="5"/>
        <v>0</v>
      </c>
      <c r="H20" s="26">
        <f t="shared" si="5"/>
        <v>0</v>
      </c>
      <c r="I20" s="26">
        <f t="shared" si="5"/>
        <v>6.7000000000000004E-2</v>
      </c>
      <c r="J20" s="26">
        <f t="shared" si="5"/>
        <v>0</v>
      </c>
      <c r="K20" s="26">
        <f t="shared" si="5"/>
        <v>0</v>
      </c>
      <c r="L20" s="26">
        <f t="shared" si="5"/>
        <v>0</v>
      </c>
      <c r="M20" s="26">
        <f t="shared" si="5"/>
        <v>0</v>
      </c>
      <c r="N20" s="26">
        <f t="shared" si="5"/>
        <v>0</v>
      </c>
      <c r="O20" s="26">
        <f t="shared" si="5"/>
        <v>19.407699999999998</v>
      </c>
      <c r="P20" s="26">
        <f t="shared" si="5"/>
        <v>0</v>
      </c>
      <c r="Q20" s="38">
        <f t="shared" si="5"/>
        <v>0</v>
      </c>
      <c r="R20" s="38">
        <f t="shared" si="5"/>
        <v>0</v>
      </c>
      <c r="S20" s="26">
        <f t="shared" si="5"/>
        <v>0</v>
      </c>
      <c r="T20" s="26">
        <f t="shared" si="0"/>
        <v>19.474699999999999</v>
      </c>
    </row>
    <row r="21" spans="1:20" s="11" customFormat="1" ht="12.75" customHeight="1" x14ac:dyDescent="0.2">
      <c r="A21" s="21" t="s">
        <v>31</v>
      </c>
      <c r="B21" s="10" t="s">
        <v>32</v>
      </c>
      <c r="C21" s="10"/>
      <c r="D21" s="19">
        <f>102.2034+4.65</f>
        <v>106.85340000000001</v>
      </c>
      <c r="E21" s="20"/>
      <c r="F21" s="19">
        <v>1.5599999999999999E-2</v>
      </c>
      <c r="G21" s="20"/>
      <c r="H21" s="19"/>
      <c r="I21" s="20"/>
      <c r="J21" s="19"/>
      <c r="K21" s="20"/>
      <c r="L21" s="19"/>
      <c r="M21" s="20">
        <v>1.2064999999999999</v>
      </c>
      <c r="N21" s="19">
        <v>4.8500000000000001E-2</v>
      </c>
      <c r="O21" s="20"/>
      <c r="P21" s="19"/>
      <c r="Q21" s="20"/>
      <c r="R21" s="19"/>
      <c r="S21" s="19"/>
      <c r="T21" s="19">
        <f t="shared" si="0"/>
        <v>108.12400000000002</v>
      </c>
    </row>
    <row r="22" spans="1:20" s="11" customFormat="1" ht="12.75" customHeight="1" x14ac:dyDescent="0.2">
      <c r="A22" s="21"/>
      <c r="B22" s="10"/>
      <c r="C22" s="10"/>
      <c r="D22" s="22"/>
      <c r="E22" s="23"/>
      <c r="F22" s="22"/>
      <c r="G22" s="23"/>
      <c r="H22" s="22"/>
      <c r="I22" s="23"/>
      <c r="J22" s="22"/>
      <c r="K22" s="23"/>
      <c r="L22" s="22"/>
      <c r="M22" s="23"/>
      <c r="N22" s="22"/>
      <c r="O22" s="23"/>
      <c r="P22" s="22"/>
      <c r="Q22" s="23"/>
      <c r="R22" s="22"/>
      <c r="S22" s="22"/>
      <c r="T22" s="22">
        <f t="shared" si="0"/>
        <v>0</v>
      </c>
    </row>
    <row r="23" spans="1:20" s="11" customFormat="1" ht="12.75" customHeight="1" x14ac:dyDescent="0.2">
      <c r="A23" s="21" t="s">
        <v>25</v>
      </c>
      <c r="B23" s="10"/>
      <c r="C23" s="10"/>
      <c r="D23" s="26">
        <f>D21+D22</f>
        <v>106.85340000000001</v>
      </c>
      <c r="E23" s="26">
        <f t="shared" ref="E23:S23" si="6">E21+E22</f>
        <v>0</v>
      </c>
      <c r="F23" s="26">
        <f t="shared" si="6"/>
        <v>1.5599999999999999E-2</v>
      </c>
      <c r="G23" s="26">
        <f t="shared" si="6"/>
        <v>0</v>
      </c>
      <c r="H23" s="26">
        <f t="shared" si="6"/>
        <v>0</v>
      </c>
      <c r="I23" s="26">
        <f t="shared" si="6"/>
        <v>0</v>
      </c>
      <c r="J23" s="26">
        <f t="shared" si="6"/>
        <v>0</v>
      </c>
      <c r="K23" s="26">
        <f t="shared" si="6"/>
        <v>0</v>
      </c>
      <c r="L23" s="26">
        <f t="shared" si="6"/>
        <v>0</v>
      </c>
      <c r="M23" s="26">
        <f t="shared" si="6"/>
        <v>1.2064999999999999</v>
      </c>
      <c r="N23" s="26">
        <f t="shared" si="6"/>
        <v>4.8500000000000001E-2</v>
      </c>
      <c r="O23" s="26">
        <f t="shared" si="6"/>
        <v>0</v>
      </c>
      <c r="P23" s="26">
        <f t="shared" si="6"/>
        <v>0</v>
      </c>
      <c r="Q23" s="26">
        <f t="shared" si="6"/>
        <v>0</v>
      </c>
      <c r="R23" s="26">
        <f t="shared" si="6"/>
        <v>0</v>
      </c>
      <c r="S23" s="26">
        <f t="shared" si="6"/>
        <v>0</v>
      </c>
      <c r="T23" s="26">
        <f>D23+E23+F23+G23+H23+I23+J23+K23+L23+M23+N23+O23+P23+Q23+R23+S23</f>
        <v>108.12400000000002</v>
      </c>
    </row>
    <row r="24" spans="1:20" s="11" customFormat="1" ht="12.75" customHeight="1" x14ac:dyDescent="0.2">
      <c r="A24" s="21"/>
      <c r="B24" s="10" t="s">
        <v>33</v>
      </c>
      <c r="C24" s="10"/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19"/>
      <c r="T24" s="19">
        <f t="shared" si="0"/>
        <v>0</v>
      </c>
    </row>
    <row r="25" spans="1:20" s="11" customFormat="1" ht="12.75" customHeight="1" x14ac:dyDescent="0.2">
      <c r="A25" s="21" t="s">
        <v>27</v>
      </c>
      <c r="B25" s="10"/>
      <c r="C25" s="10"/>
      <c r="D25" s="22"/>
      <c r="E25" s="23"/>
      <c r="F25" s="22"/>
      <c r="G25" s="23">
        <v>7.8799999999999995E-2</v>
      </c>
      <c r="H25" s="22"/>
      <c r="I25" s="23"/>
      <c r="J25" s="22"/>
      <c r="K25" s="23"/>
      <c r="L25" s="22"/>
      <c r="M25" s="23"/>
      <c r="N25" s="22"/>
      <c r="O25" s="23"/>
      <c r="P25" s="22"/>
      <c r="Q25" s="23">
        <v>5.7709000000000001</v>
      </c>
      <c r="R25" s="22"/>
      <c r="S25" s="22"/>
      <c r="T25" s="22">
        <f t="shared" si="0"/>
        <v>5.8497000000000003</v>
      </c>
    </row>
    <row r="26" spans="1:20" s="11" customFormat="1" ht="12.75" customHeight="1" x14ac:dyDescent="0.2">
      <c r="A26" s="21"/>
      <c r="B26" s="10"/>
      <c r="C26" s="10"/>
      <c r="D26" s="26">
        <f>D24+D25</f>
        <v>0</v>
      </c>
      <c r="E26" s="26">
        <f t="shared" ref="E26:S26" si="7">E24+E25</f>
        <v>0</v>
      </c>
      <c r="F26" s="26">
        <f t="shared" si="7"/>
        <v>0</v>
      </c>
      <c r="G26" s="26">
        <f t="shared" si="7"/>
        <v>7.8799999999999995E-2</v>
      </c>
      <c r="H26" s="26">
        <f t="shared" si="7"/>
        <v>0</v>
      </c>
      <c r="I26" s="26">
        <f t="shared" si="7"/>
        <v>0</v>
      </c>
      <c r="J26" s="26">
        <f t="shared" si="7"/>
        <v>0</v>
      </c>
      <c r="K26" s="26">
        <f t="shared" si="7"/>
        <v>0</v>
      </c>
      <c r="L26" s="26">
        <f t="shared" si="7"/>
        <v>0</v>
      </c>
      <c r="M26" s="26">
        <f t="shared" si="7"/>
        <v>0</v>
      </c>
      <c r="N26" s="26">
        <f t="shared" si="7"/>
        <v>0</v>
      </c>
      <c r="O26" s="26">
        <f t="shared" si="7"/>
        <v>0</v>
      </c>
      <c r="P26" s="26">
        <f t="shared" si="7"/>
        <v>0</v>
      </c>
      <c r="Q26" s="26">
        <f t="shared" si="7"/>
        <v>5.7709000000000001</v>
      </c>
      <c r="R26" s="26">
        <f t="shared" si="7"/>
        <v>0</v>
      </c>
      <c r="S26" s="26">
        <f t="shared" si="7"/>
        <v>0</v>
      </c>
      <c r="T26" s="26">
        <f t="shared" si="0"/>
        <v>5.8497000000000003</v>
      </c>
    </row>
    <row r="27" spans="1:20" s="11" customFormat="1" ht="12.75" customHeight="1" x14ac:dyDescent="0.2">
      <c r="A27" s="21"/>
      <c r="B27" s="10" t="s">
        <v>34</v>
      </c>
      <c r="C27" s="10"/>
      <c r="D27" s="19">
        <f>D18+D21+D24</f>
        <v>106.85340000000001</v>
      </c>
      <c r="E27" s="20">
        <f t="shared" ref="E27:S29" si="8">E18+E21+E24</f>
        <v>0</v>
      </c>
      <c r="F27" s="19">
        <f t="shared" si="8"/>
        <v>1.5599999999999999E-2</v>
      </c>
      <c r="G27" s="20">
        <f t="shared" si="8"/>
        <v>0</v>
      </c>
      <c r="H27" s="19">
        <f t="shared" si="8"/>
        <v>0</v>
      </c>
      <c r="I27" s="20">
        <f t="shared" si="8"/>
        <v>0</v>
      </c>
      <c r="J27" s="19">
        <f t="shared" si="8"/>
        <v>0</v>
      </c>
      <c r="K27" s="20">
        <f t="shared" si="8"/>
        <v>0</v>
      </c>
      <c r="L27" s="19">
        <f t="shared" si="8"/>
        <v>0</v>
      </c>
      <c r="M27" s="20">
        <f t="shared" si="8"/>
        <v>1.2064999999999999</v>
      </c>
      <c r="N27" s="19">
        <f t="shared" si="8"/>
        <v>4.8500000000000001E-2</v>
      </c>
      <c r="O27" s="20">
        <f t="shared" si="8"/>
        <v>0</v>
      </c>
      <c r="P27" s="19">
        <f t="shared" si="8"/>
        <v>0</v>
      </c>
      <c r="Q27" s="20">
        <f>Q18+Q21+Q24</f>
        <v>0</v>
      </c>
      <c r="R27" s="19">
        <f>R18+R21+R24</f>
        <v>0</v>
      </c>
      <c r="S27" s="19">
        <f t="shared" si="8"/>
        <v>0</v>
      </c>
      <c r="T27" s="19">
        <f t="shared" si="0"/>
        <v>108.12400000000002</v>
      </c>
    </row>
    <row r="28" spans="1:20" s="11" customFormat="1" ht="12.75" customHeight="1" x14ac:dyDescent="0.2">
      <c r="A28" s="21"/>
      <c r="B28" s="10"/>
      <c r="C28" s="10"/>
      <c r="D28" s="22">
        <f t="shared" ref="D28:S29" si="9">D19+D22+D25</f>
        <v>0</v>
      </c>
      <c r="E28" s="23">
        <f t="shared" si="9"/>
        <v>0</v>
      </c>
      <c r="F28" s="22">
        <f t="shared" si="9"/>
        <v>0</v>
      </c>
      <c r="G28" s="23">
        <f t="shared" si="9"/>
        <v>7.8799999999999995E-2</v>
      </c>
      <c r="H28" s="22">
        <f t="shared" si="9"/>
        <v>0</v>
      </c>
      <c r="I28" s="23">
        <f t="shared" si="9"/>
        <v>6.7000000000000004E-2</v>
      </c>
      <c r="J28" s="22">
        <f t="shared" si="9"/>
        <v>0</v>
      </c>
      <c r="K28" s="23">
        <f t="shared" si="9"/>
        <v>0</v>
      </c>
      <c r="L28" s="22">
        <f t="shared" si="9"/>
        <v>0</v>
      </c>
      <c r="M28" s="23">
        <f t="shared" si="9"/>
        <v>0</v>
      </c>
      <c r="N28" s="22">
        <f t="shared" si="9"/>
        <v>0</v>
      </c>
      <c r="O28" s="23">
        <f t="shared" si="9"/>
        <v>19.407699999999998</v>
      </c>
      <c r="P28" s="22">
        <f t="shared" si="9"/>
        <v>0</v>
      </c>
      <c r="Q28" s="23">
        <f t="shared" si="9"/>
        <v>5.7709000000000001</v>
      </c>
      <c r="R28" s="22">
        <f t="shared" si="9"/>
        <v>0</v>
      </c>
      <c r="S28" s="22">
        <f t="shared" si="9"/>
        <v>0</v>
      </c>
      <c r="T28" s="22">
        <f t="shared" si="0"/>
        <v>25.324400000000001</v>
      </c>
    </row>
    <row r="29" spans="1:20" s="11" customFormat="1" ht="12.75" customHeight="1" x14ac:dyDescent="0.2">
      <c r="A29" s="43"/>
      <c r="B29" s="10"/>
      <c r="C29" s="10"/>
      <c r="D29" s="24">
        <f t="shared" si="9"/>
        <v>106.85340000000001</v>
      </c>
      <c r="E29" s="44">
        <f t="shared" si="8"/>
        <v>0</v>
      </c>
      <c r="F29" s="24">
        <f t="shared" si="8"/>
        <v>1.5599999999999999E-2</v>
      </c>
      <c r="G29" s="44">
        <f t="shared" si="8"/>
        <v>7.8799999999999995E-2</v>
      </c>
      <c r="H29" s="24">
        <f t="shared" si="8"/>
        <v>0</v>
      </c>
      <c r="I29" s="44">
        <f t="shared" si="8"/>
        <v>6.7000000000000004E-2</v>
      </c>
      <c r="J29" s="24">
        <f t="shared" si="8"/>
        <v>0</v>
      </c>
      <c r="K29" s="44">
        <f t="shared" si="8"/>
        <v>0</v>
      </c>
      <c r="L29" s="24">
        <f t="shared" si="8"/>
        <v>0</v>
      </c>
      <c r="M29" s="44">
        <f t="shared" si="8"/>
        <v>1.2064999999999999</v>
      </c>
      <c r="N29" s="24">
        <f t="shared" si="8"/>
        <v>4.8500000000000001E-2</v>
      </c>
      <c r="O29" s="44">
        <f t="shared" si="8"/>
        <v>19.407699999999998</v>
      </c>
      <c r="P29" s="24">
        <f t="shared" si="8"/>
        <v>0</v>
      </c>
      <c r="Q29" s="44">
        <f t="shared" si="8"/>
        <v>5.7709000000000001</v>
      </c>
      <c r="R29" s="24">
        <f t="shared" si="9"/>
        <v>0</v>
      </c>
      <c r="S29" s="24">
        <f t="shared" si="8"/>
        <v>0</v>
      </c>
      <c r="T29" s="26">
        <f t="shared" si="0"/>
        <v>133.44840000000002</v>
      </c>
    </row>
    <row r="30" spans="1:20" s="11" customFormat="1" ht="12.75" customHeight="1" x14ac:dyDescent="0.2">
      <c r="A30" s="39" t="s">
        <v>35</v>
      </c>
      <c r="B30" s="45"/>
      <c r="C30" s="46"/>
      <c r="D30" s="19">
        <f t="shared" ref="D30:S32" si="10">D15+D27</f>
        <v>1406.0806</v>
      </c>
      <c r="E30" s="20">
        <f t="shared" si="10"/>
        <v>14.1739</v>
      </c>
      <c r="F30" s="19">
        <f t="shared" si="10"/>
        <v>0.19800000000000001</v>
      </c>
      <c r="G30" s="20">
        <f t="shared" si="10"/>
        <v>0</v>
      </c>
      <c r="H30" s="19">
        <f t="shared" si="10"/>
        <v>0</v>
      </c>
      <c r="I30" s="20">
        <f t="shared" si="10"/>
        <v>0</v>
      </c>
      <c r="J30" s="19">
        <f t="shared" si="10"/>
        <v>34.314799999999998</v>
      </c>
      <c r="K30" s="20">
        <f t="shared" si="10"/>
        <v>0</v>
      </c>
      <c r="L30" s="19">
        <f t="shared" si="10"/>
        <v>0</v>
      </c>
      <c r="M30" s="20">
        <f t="shared" si="10"/>
        <v>1.2064999999999999</v>
      </c>
      <c r="N30" s="19">
        <f t="shared" si="10"/>
        <v>293.30619999999999</v>
      </c>
      <c r="O30" s="20">
        <f t="shared" si="10"/>
        <v>0</v>
      </c>
      <c r="P30" s="19">
        <f t="shared" si="10"/>
        <v>0</v>
      </c>
      <c r="Q30" s="20">
        <f t="shared" si="10"/>
        <v>0</v>
      </c>
      <c r="R30" s="19">
        <f t="shared" si="10"/>
        <v>0</v>
      </c>
      <c r="S30" s="19">
        <f t="shared" si="10"/>
        <v>0</v>
      </c>
      <c r="T30" s="19">
        <f t="shared" si="0"/>
        <v>1749.2800000000002</v>
      </c>
    </row>
    <row r="31" spans="1:20" s="11" customFormat="1" ht="12.75" customHeight="1" x14ac:dyDescent="0.2">
      <c r="A31" s="47"/>
      <c r="B31" s="48"/>
      <c r="C31" s="49"/>
      <c r="D31" s="22">
        <f t="shared" si="10"/>
        <v>0</v>
      </c>
      <c r="E31" s="23">
        <f t="shared" si="10"/>
        <v>0</v>
      </c>
      <c r="F31" s="22">
        <f t="shared" si="10"/>
        <v>0</v>
      </c>
      <c r="G31" s="23">
        <f t="shared" si="10"/>
        <v>9.9007999999999985</v>
      </c>
      <c r="H31" s="22">
        <f t="shared" si="10"/>
        <v>0.6532</v>
      </c>
      <c r="I31" s="23">
        <f t="shared" si="10"/>
        <v>0.63480000000000003</v>
      </c>
      <c r="J31" s="22">
        <f t="shared" si="10"/>
        <v>0</v>
      </c>
      <c r="K31" s="23">
        <f t="shared" si="10"/>
        <v>1.0994999999999999</v>
      </c>
      <c r="L31" s="22">
        <f t="shared" si="10"/>
        <v>0.12520000000000001</v>
      </c>
      <c r="M31" s="23">
        <f t="shared" si="10"/>
        <v>0</v>
      </c>
      <c r="N31" s="22">
        <f t="shared" si="10"/>
        <v>0</v>
      </c>
      <c r="O31" s="22">
        <f t="shared" si="10"/>
        <v>59.314100000000003</v>
      </c>
      <c r="P31" s="22">
        <f t="shared" si="10"/>
        <v>145.0829</v>
      </c>
      <c r="Q31" s="23">
        <f t="shared" si="10"/>
        <v>7.3933</v>
      </c>
      <c r="R31" s="22">
        <f t="shared" si="10"/>
        <v>4.48E-2</v>
      </c>
      <c r="S31" s="22">
        <f t="shared" si="10"/>
        <v>1.2259</v>
      </c>
      <c r="T31" s="22">
        <f t="shared" si="0"/>
        <v>225.47450000000001</v>
      </c>
    </row>
    <row r="32" spans="1:20" s="11" customFormat="1" ht="12" customHeight="1" x14ac:dyDescent="0.2">
      <c r="A32" s="50"/>
      <c r="B32" s="51"/>
      <c r="C32" s="52"/>
      <c r="D32" s="24">
        <f t="shared" si="10"/>
        <v>1406.0806</v>
      </c>
      <c r="E32" s="44">
        <f t="shared" si="10"/>
        <v>14.1739</v>
      </c>
      <c r="F32" s="24">
        <f t="shared" si="10"/>
        <v>0.19800000000000001</v>
      </c>
      <c r="G32" s="44">
        <f t="shared" si="10"/>
        <v>9.9007999999999985</v>
      </c>
      <c r="H32" s="24">
        <f t="shared" si="10"/>
        <v>0.6532</v>
      </c>
      <c r="I32" s="44">
        <f t="shared" si="10"/>
        <v>0.63480000000000003</v>
      </c>
      <c r="J32" s="24">
        <f t="shared" si="10"/>
        <v>34.314799999999998</v>
      </c>
      <c r="K32" s="44">
        <f t="shared" si="10"/>
        <v>1.0994999999999999</v>
      </c>
      <c r="L32" s="24">
        <f t="shared" si="10"/>
        <v>0.12520000000000001</v>
      </c>
      <c r="M32" s="44">
        <f t="shared" si="10"/>
        <v>1.2064999999999999</v>
      </c>
      <c r="N32" s="24">
        <f t="shared" si="10"/>
        <v>293.30619999999999</v>
      </c>
      <c r="O32" s="24">
        <f t="shared" si="10"/>
        <v>59.314100000000003</v>
      </c>
      <c r="P32" s="24">
        <f t="shared" si="10"/>
        <v>145.0829</v>
      </c>
      <c r="Q32" s="44">
        <f t="shared" si="10"/>
        <v>7.3933</v>
      </c>
      <c r="R32" s="24">
        <f t="shared" si="10"/>
        <v>4.48E-2</v>
      </c>
      <c r="S32" s="24">
        <f t="shared" si="10"/>
        <v>1.2259</v>
      </c>
      <c r="T32" s="24">
        <f>SUM(D32:S32)</f>
        <v>1974.7545</v>
      </c>
    </row>
    <row r="33" spans="1:20" s="11" customFormat="1" ht="12.75" customHeight="1" x14ac:dyDescent="0.2">
      <c r="A33" s="53"/>
      <c r="B33" s="54" t="s">
        <v>36</v>
      </c>
      <c r="C33" s="55"/>
      <c r="D33" s="56"/>
      <c r="E33" s="56"/>
      <c r="F33" s="56"/>
      <c r="G33" s="56"/>
      <c r="H33" s="56"/>
      <c r="I33" s="56"/>
      <c r="J33" s="56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0" s="11" customFormat="1" ht="12.75" customHeight="1" x14ac:dyDescent="0.2">
      <c r="B34" s="58" t="s">
        <v>37</v>
      </c>
      <c r="C34" s="59"/>
      <c r="D34" s="59"/>
      <c r="E34" s="59"/>
      <c r="F34" s="59"/>
      <c r="G34" s="59"/>
      <c r="H34" s="59"/>
      <c r="I34" s="59"/>
      <c r="J34" s="59"/>
      <c r="K34" s="59"/>
      <c r="L34" s="57"/>
      <c r="M34" s="57"/>
      <c r="N34" s="57"/>
      <c r="O34" s="57"/>
      <c r="P34" s="57"/>
      <c r="Q34" s="57"/>
      <c r="R34" s="57"/>
      <c r="S34" s="57"/>
      <c r="T34" s="57"/>
    </row>
    <row r="35" spans="1:20" s="11" customFormat="1" ht="12.75" customHeight="1" x14ac:dyDescent="0.2">
      <c r="B35" s="58" t="s">
        <v>38</v>
      </c>
      <c r="C35" s="59"/>
      <c r="D35" s="59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s="11" customFormat="1" ht="12.75" customHeight="1" x14ac:dyDescent="0.2">
      <c r="B36" s="58" t="s">
        <v>39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7"/>
    </row>
    <row r="37" spans="1:20" s="11" customFormat="1" ht="9.6" x14ac:dyDescent="0.2"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</row>
    <row r="38" spans="1:20" s="11" customFormat="1" ht="9.6" x14ac:dyDescent="0.2"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</row>
    <row r="39" spans="1:20" s="11" customFormat="1" ht="9.6" x14ac:dyDescent="0.2"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</row>
    <row r="40" spans="1:20" s="11" customFormat="1" ht="9.6" x14ac:dyDescent="0.2"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</row>
  </sheetData>
  <mergeCells count="33">
    <mergeCell ref="A30:C32"/>
    <mergeCell ref="B33:J33"/>
    <mergeCell ref="B34:K34"/>
    <mergeCell ref="B35:D35"/>
    <mergeCell ref="B36:S36"/>
    <mergeCell ref="B12:C14"/>
    <mergeCell ref="B15:C17"/>
    <mergeCell ref="B18:C20"/>
    <mergeCell ref="B21:C23"/>
    <mergeCell ref="B24:C26"/>
    <mergeCell ref="B27:C29"/>
    <mergeCell ref="Q3:Q5"/>
    <mergeCell ref="R3:R5"/>
    <mergeCell ref="S3:S5"/>
    <mergeCell ref="T3:T5"/>
    <mergeCell ref="B6:C8"/>
    <mergeCell ref="B9:C11"/>
    <mergeCell ref="K3:K5"/>
    <mergeCell ref="L3:L5"/>
    <mergeCell ref="M3:M5"/>
    <mergeCell ref="N3:N5"/>
    <mergeCell ref="O3:O5"/>
    <mergeCell ref="P3:P5"/>
    <mergeCell ref="O1:T1"/>
    <mergeCell ref="A3:A5"/>
    <mergeCell ref="B3:C5"/>
    <mergeCell ref="D3:D5"/>
    <mergeCell ref="E3:E5"/>
    <mergeCell ref="F3:F5"/>
    <mergeCell ref="G3:G5"/>
    <mergeCell ref="H3:H5"/>
    <mergeCell ref="I3:I5"/>
    <mergeCell ref="J3:J5"/>
  </mergeCells>
  <phoneticPr fontId="2"/>
  <printOptions horizontalCentered="1"/>
  <pageMargins left="0.39370078740157483" right="0.39370078740157483" top="0.98425196850393704" bottom="0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６県有保安林の現況</vt:lpstr>
      <vt:lpstr>'６県有保安林の現況'!Print_Area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2024-05-09T01:17:39Z</dcterms:created>
  <dcterms:modified xsi:type="dcterms:W3CDTF">2024-05-09T01:17:56Z</dcterms:modified>
</cp:coreProperties>
</file>