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<sst xmlns="http://schemas.openxmlformats.org/spreadsheetml/2006/main" count="221" uniqueCount="111">
  <si>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</si>
  <si>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</si>
  <si>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</si>
  <si>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</si>
  <si>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</si>
  <si>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</si>
  <si>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</si>
  <si>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</si>
  <si>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</si>
  <si>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</si>
  <si>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</si>
  <si>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</si>
  <si>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</si>
  <si>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</si>
  <si>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</si>
  <si>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</si>
  <si>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</si>
  <si>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</si>
  <si>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</si>
  <si>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</si>
  <si>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</si>
  <si>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</si>
  <si>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</si>
  <si>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</si>
  <si>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</si>
  <si>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</si>
  <si>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</si>
  <si>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</si>
  <si>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</si>
  <si>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</si>
  <si>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</si>
  <si>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</si>
  <si>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</si>
  <si>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</si>
  <si>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</si>
  <si>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</si>
  <si>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</si>
  <si>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</si>
  <si>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</si>
  <si>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</si>
  <si>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</si>
  <si>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</si>
  <si>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</si>
  <si>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</si>
  <si>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</si>
  <si>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</si>
  <si>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</si>
  <si>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</si>
  <si>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</si>
  <si>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</si>
  <si>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</si>
  <si>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</si>
  <si>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</si>
  <si>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</si>
  <si>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</si>
  <si>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</si>
  <si>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</si>
  <si>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</si>
  <si>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</si>
  <si>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</si>
  <si>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</si>
  <si>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</si>
  <si>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</si>
  <si>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</si>
  <si>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</si>
  <si>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</si>
  <si>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</si>
  <si>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</si>
  <si>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</si>
  <si>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</si>
  <si>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</si>
  <si>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</si>
  <si>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</si>
  <si>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</si>
  <si>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</si>
  <si>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</si>
  <si>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</si>
  <si>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</si>
  <si>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</si>
  <si>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</si>
  <si>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</si>
  <si>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</si>
  <si>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</si>
  <si>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</si>
  <si>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</si>
  <si>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</si>
  <si>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</si>
  <si>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</si>
  <si>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</si>
  <si>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</si>
  <si>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</si>
  <si>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</si>
  <si>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</si>
  <si>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</si>
  <si>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</si>
  <si>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</si>
  <si>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睦沢町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</si>
  <si>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</si>
  <si>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</si>
  <si>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</si>
  <si>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</si>
  <si>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</si>
  <si>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</si>
  <si>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</si>
  <si>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</si>
  <si>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</si>
  <si>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</si>
  <si>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</si>
  <si>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本町では、農業集落排水処理区域が２地区あり、１地区は平成１３年度から、もう１地区は平成１７年度から供用を開始している。
　それぞれの施設は、これまで大きな修繕工事の実施は無く、施設内の汚泥処理に必要なポンプ類等の定期的な交換を実施し健全な状態で稼働している。
　今後は、処理施設及び管路も供用開始から２０年が経過するので、点検を実施しながら、延命に必要な修繕を計画的に実施する。</t>
    <rPh sb="145" eb="147">
      <t>キョウヨウ</t>
    </rPh>
    <rPh sb="147" eb="149">
      <t>カイシ</t>
    </rPh>
    <rPh sb="153" eb="154">
      <t>ネン</t>
    </rPh>
    <rPh sb="155" eb="157">
      <t>ケイカ</t>
    </rPh>
    <rPh sb="172" eb="174">
      <t>エンメイ</t>
    </rPh>
    <rPh sb="181" eb="184">
      <t>ケイカクテキ</t>
    </rPh>
    <phoneticPr fontId="4"/>
  </si>
  <si>
    <t xml:space="preserve"> 農業集落排水事業の経営状況は、直ちに使用料金を改定することはないと考えるが、今後、汚水処理施設全体の長寿命化を図り健全な状態を維持することに努めなくてはならない中で、地方債の償還が僅かながら減少しているものの、使用料金収入の減少や、一般会計からの繰入金が満足に収入として充てられない状況も考える必要はある。</t>
    <rPh sb="39" eb="41">
      <t>コンゴ</t>
    </rPh>
    <rPh sb="42" eb="44">
      <t>オスイ</t>
    </rPh>
    <rPh sb="81" eb="82">
      <t>ナカ</t>
    </rPh>
    <phoneticPr fontId="4"/>
  </si>
  <si>
    <t xml:space="preserve"> 農業集落排水事業の経営状況は、一般会計からの繰入金を地方債の償還、人件費等に充てており、使用料金により施設の維持管理を行っている。
 現在の経営状況であれば、直ちに使用料金の改定や繰入金の増加を図らなくとも、現在は経営自体に大きな影響は無いと考えるが、使用者の減少と施設の維持管理経費のバランスは注視していかなくてはならない。</t>
    <rPh sb="80" eb="81">
      <t>タダ</t>
    </rPh>
    <rPh sb="88" eb="90">
      <t>カイテイ</t>
    </rPh>
    <rPh sb="105" eb="107">
      <t>ゲンザイ</t>
    </rPh>
    <rPh sb="127" eb="130">
      <t>シヨウシャ</t>
    </rPh>
    <rPh sb="131" eb="133">
      <t>ゲンショウ</t>
    </rPh>
    <rPh sb="134" eb="136">
      <t>シセツ</t>
    </rPh>
    <rPh sb="137" eb="139">
      <t>イジ</t>
    </rPh>
    <rPh sb="139" eb="141">
      <t>カンリ</t>
    </rPh>
    <rPh sb="141" eb="143">
      <t>ケイヒ</t>
    </rPh>
    <rPh sb="149" eb="151">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</si>
</sst>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474240"/>
        <c:axId val="764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76474240"/>
        <c:axId val="76484608"/>
      </c:lineChart>
      <c:dateAx>
        <c:axId val="76474240"/>
        <c:scaling>
          <c:orientation val="minMax"/>
        </c:scaling>
        <c:delete val="1"/>
        <c:axPos val="b"/>
        <c:numFmt formatCode="ge" sourceLinked="1"/>
        <c:majorTickMark val="none"/>
        <c:minorTickMark val="none"/>
        <c:tickLblPos val="none"/>
        <c:crossAx val="76484608"/>
        <c:crosses val="autoZero"/>
        <c:auto val="1"/>
        <c:lblOffset val="100"/>
        <c:baseTimeUnit val="years"/>
      </c:dateAx>
      <c:valAx>
        <c:axId val="764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37.93</c:v>
                </c:pt>
                <c:pt idx="1">
                  <c:v>37.14</c:v>
                </c:pt>
                <c:pt idx="2">
                  <c:v>37.79</c:v>
                </c:pt>
                <c:pt idx="3">
                  <c:v>37.79</c:v>
                </c:pt>
                <c:pt idx="4">
                  <c:v>37.79</c:v>
                </c:pt>
              </c:numCache>
            </c:numRef>
          </c:val>
        </c:ser>
        <c:dLbls>
          <c:showLegendKey val="0"/>
          <c:showVal val="0"/>
          <c:showCatName val="0"/>
          <c:showSerName val="0"/>
          <c:showPercent val="0"/>
          <c:showBubbleSize val="0"/>
        </c:dLbls>
        <c:gapWidth val="150"/>
        <c:axId val="84613376"/>
        <c:axId val="846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84613376"/>
        <c:axId val="84631936"/>
      </c:lineChart>
      <c:dateAx>
        <c:axId val="84613376"/>
        <c:scaling>
          <c:orientation val="minMax"/>
        </c:scaling>
        <c:delete val="1"/>
        <c:axPos val="b"/>
        <c:numFmt formatCode="ge" sourceLinked="1"/>
        <c:majorTickMark val="none"/>
        <c:minorTickMark val="none"/>
        <c:tickLblPos val="none"/>
        <c:crossAx val="84631936"/>
        <c:crosses val="autoZero"/>
        <c:auto val="1"/>
        <c:lblOffset val="100"/>
        <c:baseTimeUnit val="years"/>
      </c:dateAx>
      <c:valAx>
        <c:axId val="846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87.64</c:v>
                </c:pt>
                <c:pt idx="1">
                  <c:v>87.66</c:v>
                </c:pt>
                <c:pt idx="2">
                  <c:v>85.56</c:v>
                </c:pt>
                <c:pt idx="3">
                  <c:v>90.87</c:v>
                </c:pt>
                <c:pt idx="4">
                  <c:v>91.2</c:v>
                </c:pt>
              </c:numCache>
            </c:numRef>
          </c:val>
        </c:ser>
        <c:dLbls>
          <c:showLegendKey val="0"/>
          <c:showVal val="0"/>
          <c:showCatName val="0"/>
          <c:showSerName val="0"/>
          <c:showPercent val="0"/>
          <c:showBubbleSize val="0"/>
        </c:dLbls>
        <c:gapWidth val="150"/>
        <c:axId val="84662144"/>
        <c:axId val="846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84662144"/>
        <c:axId val="84664320"/>
      </c:lineChart>
      <c:dateAx>
        <c:axId val="84662144"/>
        <c:scaling>
          <c:orientation val="minMax"/>
        </c:scaling>
        <c:delete val="1"/>
        <c:axPos val="b"/>
        <c:numFmt formatCode="ge" sourceLinked="1"/>
        <c:majorTickMark val="none"/>
        <c:minorTickMark val="none"/>
        <c:tickLblPos val="none"/>
        <c:crossAx val="84664320"/>
        <c:crosses val="autoZero"/>
        <c:auto val="1"/>
        <c:lblOffset val="100"/>
        <c:baseTimeUnit val="years"/>
      </c:dateAx>
      <c:valAx>
        <c:axId val="846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60.6</c:v>
                </c:pt>
                <c:pt idx="1">
                  <c:v>60.69</c:v>
                </c:pt>
                <c:pt idx="2">
                  <c:v>59.97</c:v>
                </c:pt>
                <c:pt idx="3">
                  <c:v>58.31</c:v>
                </c:pt>
                <c:pt idx="4">
                  <c:v>58.8</c:v>
                </c:pt>
              </c:numCache>
            </c:numRef>
          </c:val>
        </c:ser>
        <c:dLbls>
          <c:showLegendKey val="0"/>
          <c:showVal val="0"/>
          <c:showCatName val="0"/>
          <c:showSerName val="0"/>
          <c:showPercent val="0"/>
          <c:showBubbleSize val="0"/>
        </c:dLbls>
        <c:gapWidth val="150"/>
        <c:axId val="76523008"/>
        <c:axId val="765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23008"/>
        <c:axId val="76524928"/>
      </c:lineChart>
      <c:dateAx>
        <c:axId val="76523008"/>
        <c:scaling>
          <c:orientation val="minMax"/>
        </c:scaling>
        <c:delete val="1"/>
        <c:axPos val="b"/>
        <c:numFmt formatCode="ge" sourceLinked="1"/>
        <c:majorTickMark val="none"/>
        <c:minorTickMark val="none"/>
        <c:tickLblPos val="none"/>
        <c:crossAx val="76524928"/>
        <c:crosses val="autoZero"/>
        <c:auto val="1"/>
        <c:lblOffset val="100"/>
        <c:baseTimeUnit val="years"/>
      </c:dateAx>
      <c:valAx>
        <c:axId val="765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59328"/>
        <c:axId val="78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59328"/>
        <c:axId val="78261248"/>
      </c:lineChart>
      <c:dateAx>
        <c:axId val="78259328"/>
        <c:scaling>
          <c:orientation val="minMax"/>
        </c:scaling>
        <c:delete val="1"/>
        <c:axPos val="b"/>
        <c:numFmt formatCode="ge" sourceLinked="1"/>
        <c:majorTickMark val="none"/>
        <c:minorTickMark val="none"/>
        <c:tickLblPos val="none"/>
        <c:crossAx val="78261248"/>
        <c:crosses val="autoZero"/>
        <c:auto val="1"/>
        <c:lblOffset val="100"/>
        <c:baseTimeUnit val="years"/>
      </c:dateAx>
      <c:valAx>
        <c:axId val="782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304768"/>
        <c:axId val="783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04768"/>
        <c:axId val="78306304"/>
      </c:lineChart>
      <c:dateAx>
        <c:axId val="78304768"/>
        <c:scaling>
          <c:orientation val="minMax"/>
        </c:scaling>
        <c:delete val="1"/>
        <c:axPos val="b"/>
        <c:numFmt formatCode="ge" sourceLinked="1"/>
        <c:majorTickMark val="none"/>
        <c:minorTickMark val="none"/>
        <c:tickLblPos val="none"/>
        <c:crossAx val="78306304"/>
        <c:crosses val="autoZero"/>
        <c:auto val="1"/>
        <c:lblOffset val="100"/>
        <c:baseTimeUnit val="years"/>
      </c:dateAx>
      <c:valAx>
        <c:axId val="783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082816"/>
        <c:axId val="780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082816"/>
        <c:axId val="78084736"/>
      </c:lineChart>
      <c:dateAx>
        <c:axId val="78082816"/>
        <c:scaling>
          <c:orientation val="minMax"/>
        </c:scaling>
        <c:delete val="1"/>
        <c:axPos val="b"/>
        <c:numFmt formatCode="ge" sourceLinked="1"/>
        <c:majorTickMark val="none"/>
        <c:minorTickMark val="none"/>
        <c:tickLblPos val="none"/>
        <c:crossAx val="78084736"/>
        <c:crosses val="autoZero"/>
        <c:auto val="1"/>
        <c:lblOffset val="100"/>
        <c:baseTimeUnit val="years"/>
      </c:dateAx>
      <c:valAx>
        <c:axId val="780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24928"/>
        <c:axId val="781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24928"/>
        <c:axId val="78131200"/>
      </c:lineChart>
      <c:dateAx>
        <c:axId val="78124928"/>
        <c:scaling>
          <c:orientation val="minMax"/>
        </c:scaling>
        <c:delete val="1"/>
        <c:axPos val="b"/>
        <c:numFmt formatCode="ge" sourceLinked="1"/>
        <c:majorTickMark val="none"/>
        <c:minorTickMark val="none"/>
        <c:tickLblPos val="none"/>
        <c:crossAx val="78131200"/>
        <c:crosses val="autoZero"/>
        <c:auto val="1"/>
        <c:lblOffset val="100"/>
        <c:baseTimeUnit val="years"/>
      </c:dateAx>
      <c:valAx>
        <c:axId val="781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3663.32</c:v>
                </c:pt>
                <c:pt idx="1">
                  <c:v>3503.51</c:v>
                </c:pt>
                <c:pt idx="2">
                  <c:v>3242.3</c:v>
                </c:pt>
                <c:pt idx="3">
                  <c:v>3243.36</c:v>
                </c:pt>
                <c:pt idx="4">
                  <c:v>3022.95</c:v>
                </c:pt>
              </c:numCache>
            </c:numRef>
          </c:val>
        </c:ser>
        <c:dLbls>
          <c:showLegendKey val="0"/>
          <c:showVal val="0"/>
          <c:showCatName val="0"/>
          <c:showSerName val="0"/>
          <c:showPercent val="0"/>
          <c:showBubbleSize val="0"/>
        </c:dLbls>
        <c:gapWidth val="150"/>
        <c:axId val="78163968"/>
        <c:axId val="781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78163968"/>
        <c:axId val="78165888"/>
      </c:lineChart>
      <c:dateAx>
        <c:axId val="78163968"/>
        <c:scaling>
          <c:orientation val="minMax"/>
        </c:scaling>
        <c:delete val="1"/>
        <c:axPos val="b"/>
        <c:numFmt formatCode="ge" sourceLinked="1"/>
        <c:majorTickMark val="none"/>
        <c:minorTickMark val="none"/>
        <c:tickLblPos val="none"/>
        <c:crossAx val="78165888"/>
        <c:crosses val="autoZero"/>
        <c:auto val="1"/>
        <c:lblOffset val="100"/>
        <c:baseTimeUnit val="years"/>
      </c:dateAx>
      <c:valAx>
        <c:axId val="78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39.72</c:v>
                </c:pt>
                <c:pt idx="1">
                  <c:v>39.92</c:v>
                </c:pt>
                <c:pt idx="2">
                  <c:v>40.33</c:v>
                </c:pt>
                <c:pt idx="3">
                  <c:v>38.82</c:v>
                </c:pt>
                <c:pt idx="4">
                  <c:v>38.82</c:v>
                </c:pt>
              </c:numCache>
            </c:numRef>
          </c:val>
        </c:ser>
        <c:dLbls>
          <c:showLegendKey val="0"/>
          <c:showVal val="0"/>
          <c:showCatName val="0"/>
          <c:showSerName val="0"/>
          <c:showPercent val="0"/>
          <c:showBubbleSize val="0"/>
        </c:dLbls>
        <c:gapWidth val="150"/>
        <c:axId val="84880768"/>
        <c:axId val="848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84880768"/>
        <c:axId val="84895232"/>
      </c:lineChart>
      <c:dateAx>
        <c:axId val="84880768"/>
        <c:scaling>
          <c:orientation val="minMax"/>
        </c:scaling>
        <c:delete val="1"/>
        <c:axPos val="b"/>
        <c:numFmt formatCode="ge" sourceLinked="1"/>
        <c:majorTickMark val="none"/>
        <c:minorTickMark val="none"/>
        <c:tickLblPos val="none"/>
        <c:crossAx val="84895232"/>
        <c:crosses val="autoZero"/>
        <c:auto val="1"/>
        <c:lblOffset val="100"/>
        <c:baseTimeUnit val="years"/>
      </c:dateAx>
      <c:valAx>
        <c:axId val="848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389.28</c:v>
                </c:pt>
                <c:pt idx="1">
                  <c:v>393.82</c:v>
                </c:pt>
                <c:pt idx="2">
                  <c:v>403.2</c:v>
                </c:pt>
                <c:pt idx="3">
                  <c:v>402.35</c:v>
                </c:pt>
                <c:pt idx="4">
                  <c:v>412.78</c:v>
                </c:pt>
              </c:numCache>
            </c:numRef>
          </c:val>
        </c:ser>
        <c:dLbls>
          <c:showLegendKey val="0"/>
          <c:showVal val="0"/>
          <c:showCatName val="0"/>
          <c:showSerName val="0"/>
          <c:showPercent val="0"/>
          <c:showBubbleSize val="0"/>
        </c:dLbls>
        <c:gapWidth val="150"/>
        <c:axId val="84916864"/>
        <c:axId val="849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84916864"/>
        <c:axId val="84923136"/>
      </c:lineChart>
      <c:dateAx>
        <c:axId val="84916864"/>
        <c:scaling>
          <c:orientation val="minMax"/>
        </c:scaling>
        <c:delete val="1"/>
        <c:axPos val="b"/>
        <c:numFmt formatCode="ge" sourceLinked="1"/>
        <c:majorTickMark val="none"/>
        <c:minorTickMark val="none"/>
        <c:tickLblPos val="none"/>
        <c:crossAx val="84923136"/>
        <c:crosses val="autoZero"/>
        <c:auto val="1"/>
        <c:lblOffset val="100"/>
        <c:baseTimeUnit val="years"/>
      </c:dateAx>
      <c:valAx>
        <c:axId val="849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睦沢町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7405</v>
      </c>
      <c r="AM8" s="47"/>
      <c r="AN8" s="47"/>
      <c r="AO8" s="47"/>
      <c r="AP8" s="47"/>
      <c r="AQ8" s="47"/>
      <c r="AR8" s="47"/>
      <c r="AS8" s="47"/>
      <c r="AT8" s="43">
        <f>データ!S6</f>
        <v>35.590000000000003</v>
      </c>
      <c r="AU8" s="43"/>
      <c r="AV8" s="43"/>
      <c r="AW8" s="43"/>
      <c r="AX8" s="43"/>
      <c r="AY8" s="43"/>
      <c r="AZ8" s="43"/>
      <c r="BA8" s="43"/>
      <c r="BB8" s="43">
        <f>データ!T6</f>
        <v>208.06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6.77</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500</v>
      </c>
      <c r="AM10" s="47"/>
      <c r="AN10" s="47"/>
      <c r="AO10" s="47"/>
      <c r="AP10" s="47"/>
      <c r="AQ10" s="47"/>
      <c r="AR10" s="47"/>
      <c r="AS10" s="47"/>
      <c r="AT10" s="43">
        <f>データ!V6</f>
        <v>0.25</v>
      </c>
      <c r="AU10" s="43"/>
      <c r="AV10" s="43"/>
      <c r="AW10" s="43"/>
      <c r="AX10" s="43"/>
      <c r="AY10" s="43"/>
      <c r="AZ10" s="43"/>
      <c r="BA10" s="43"/>
      <c r="BB10" s="43">
        <f>データ!W6</f>
        <v>2000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124222</v>
      </c>
      <c r="D6" s="31">
        <f t="shared" si="3"/>
        <v>47</v>
      </c>
      <c r="E6" s="31">
        <f t="shared" si="3"/>
        <v>17</v>
      </c>
      <c r="F6" s="31">
        <f t="shared" si="3"/>
        <v>5</v>
      </c>
      <c r="G6" s="31">
        <f t="shared" si="3"/>
        <v>0</v>
      </c>
      <c r="H6" s="31" t="str">
        <f t="shared" si="3"/>
        <v>千葉県　睦沢町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6.77</v>
      </c>
      <c r="P6" s="32">
        <f t="shared" si="3"/>
        <v>100</v>
      </c>
      <c r="Q6" s="32">
        <f t="shared" si="3"/>
        <v>3780</v>
      </c>
      <c r="R6" s="32">
        <f t="shared" si="3"/>
        <v>7405</v>
      </c>
      <c r="S6" s="32">
        <f t="shared" si="3"/>
        <v>35.590000000000003</v>
      </c>
      <c r="T6" s="32">
        <f t="shared" si="3"/>
        <v>208.06</v>
      </c>
      <c r="U6" s="32">
        <f t="shared" si="3"/>
        <v>500</v>
      </c>
      <c r="V6" s="32">
        <f t="shared" si="3"/>
        <v>0.25</v>
      </c>
      <c r="W6" s="32">
        <f t="shared" si="3"/>
        <v>2000</v>
      </c>
      <c r="X6" s="33">
        <f>IF(X7="",NA(),X7)</f>
        <v>60.6</v>
      </c>
      <c r="Y6" s="33">
        <f t="shared" ref="Y6:AG6" si="4">IF(Y7="",NA(),Y7)</f>
        <v>60.69</v>
      </c>
      <c r="Z6" s="33">
        <f t="shared" si="4"/>
        <v>59.97</v>
      </c>
      <c r="AA6" s="33">
        <f t="shared" si="4"/>
        <v>58.31</v>
      </c>
      <c r="AB6" s="33">
        <f t="shared" si="4"/>
        <v>58.8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3663.32</v>
      </c>
      <c r="BF6" s="33">
        <f t="shared" ref="BF6:BN6" si="7">IF(BF7="",NA(),BF7)</f>
        <v>3503.51</v>
      </c>
      <c r="BG6" s="33">
        <f t="shared" si="7"/>
        <v>3242.3</v>
      </c>
      <c r="BH6" s="33">
        <f t="shared" si="7"/>
        <v>3243.36</v>
      </c>
      <c r="BI6" s="33">
        <f t="shared" si="7"/>
        <v>3022.95</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39.72</v>
      </c>
      <c r="BQ6" s="33">
        <f t="shared" ref="BQ6:BY6" si="8">IF(BQ7="",NA(),BQ7)</f>
        <v>39.92</v>
      </c>
      <c r="BR6" s="33">
        <f t="shared" si="8"/>
        <v>40.33</v>
      </c>
      <c r="BS6" s="33">
        <f t="shared" si="8"/>
        <v>38.82</v>
      </c>
      <c r="BT6" s="33">
        <f t="shared" si="8"/>
        <v>38.82</v>
      </c>
      <c r="BU6" s="33">
        <f t="shared" si="8"/>
        <v>43.24</v>
      </c>
      <c r="BV6" s="33">
        <f t="shared" si="8"/>
        <v>42.13</v>
      </c>
      <c r="BW6" s="33">
        <f t="shared" si="8"/>
        <v>42.48</v>
      </c>
      <c r="BX6" s="33">
        <f t="shared" si="8"/>
        <v>41.04</v>
      </c>
      <c r="BY6" s="33">
        <f t="shared" si="8"/>
        <v>41.08</v>
      </c>
      <c r="BZ6" s="32" t="str">
        <f>IF(BZ7="","",IF(BZ7="-","【-】","【"&amp;SUBSTITUTE(TEXT(BZ7,"#,##0.00"),"-","△")&amp;"】"))</f>
        <v>【51.49】</v>
      </c>
      <c r="CA6" s="33">
        <f>IF(CA7="",NA(),CA7)</f>
        <v>389.28</v>
      </c>
      <c r="CB6" s="33">
        <f t="shared" ref="CB6:CJ6" si="9">IF(CB7="",NA(),CB7)</f>
        <v>393.82</v>
      </c>
      <c r="CC6" s="33">
        <f t="shared" si="9"/>
        <v>403.2</v>
      </c>
      <c r="CD6" s="33">
        <f t="shared" si="9"/>
        <v>402.35</v>
      </c>
      <c r="CE6" s="33">
        <f t="shared" si="9"/>
        <v>412.78</v>
      </c>
      <c r="CF6" s="33">
        <f t="shared" si="9"/>
        <v>338.76</v>
      </c>
      <c r="CG6" s="33">
        <f t="shared" si="9"/>
        <v>348.41</v>
      </c>
      <c r="CH6" s="33">
        <f t="shared" si="9"/>
        <v>343.8</v>
      </c>
      <c r="CI6" s="33">
        <f t="shared" si="9"/>
        <v>357.08</v>
      </c>
      <c r="CJ6" s="33">
        <f t="shared" si="9"/>
        <v>378.08</v>
      </c>
      <c r="CK6" s="32" t="str">
        <f>IF(CK7="","",IF(CK7="-","【-】","【"&amp;SUBSTITUTE(TEXT(CK7,"#,##0.00"),"-","△")&amp;"】"))</f>
        <v>【295.10】</v>
      </c>
      <c r="CL6" s="33">
        <f>IF(CL7="",NA(),CL7)</f>
        <v>37.93</v>
      </c>
      <c r="CM6" s="33">
        <f t="shared" ref="CM6:CU6" si="10">IF(CM7="",NA(),CM7)</f>
        <v>37.14</v>
      </c>
      <c r="CN6" s="33">
        <f t="shared" si="10"/>
        <v>37.79</v>
      </c>
      <c r="CO6" s="33">
        <f t="shared" si="10"/>
        <v>37.79</v>
      </c>
      <c r="CP6" s="33">
        <f t="shared" si="10"/>
        <v>37.79</v>
      </c>
      <c r="CQ6" s="33">
        <f t="shared" si="10"/>
        <v>44.65</v>
      </c>
      <c r="CR6" s="33">
        <f t="shared" si="10"/>
        <v>46.85</v>
      </c>
      <c r="CS6" s="33">
        <f t="shared" si="10"/>
        <v>46.06</v>
      </c>
      <c r="CT6" s="33">
        <f t="shared" si="10"/>
        <v>45.95</v>
      </c>
      <c r="CU6" s="33">
        <f t="shared" si="10"/>
        <v>44.69</v>
      </c>
      <c r="CV6" s="32" t="str">
        <f>IF(CV7="","",IF(CV7="-","【-】","【"&amp;SUBSTITUTE(TEXT(CV7,"#,##0.00"),"-","△")&amp;"】"))</f>
        <v>【53.32】</v>
      </c>
      <c r="CW6" s="33">
        <f>IF(CW7="",NA(),CW7)</f>
        <v>87.64</v>
      </c>
      <c r="CX6" s="33">
        <f t="shared" ref="CX6:DF6" si="11">IF(CX7="",NA(),CX7)</f>
        <v>87.66</v>
      </c>
      <c r="CY6" s="33">
        <f t="shared" si="11"/>
        <v>85.56</v>
      </c>
      <c r="CZ6" s="33">
        <f t="shared" si="11"/>
        <v>90.87</v>
      </c>
      <c r="DA6" s="33">
        <f t="shared" si="11"/>
        <v>91.2</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124222</v>
      </c>
      <c r="D7" s="35">
        <v>47</v>
      </c>
      <c r="E7" s="35">
        <v>17</v>
      </c>
      <c r="F7" s="35">
        <v>5</v>
      </c>
      <c r="G7" s="35">
        <v>0</v>
      </c>
      <c r="H7" s="35" t="s">
        <v>96</v>
      </c>
      <c r="I7" s="35" t="s">
        <v>97</v>
      </c>
      <c r="J7" s="35" t="s">
        <v>98</v>
      </c>
      <c r="K7" s="35" t="s">
        <v>99</v>
      </c>
      <c r="L7" s="35" t="s">
        <v>100</v>
      </c>
      <c r="M7" s="36" t="s">
        <v>101</v>
      </c>
      <c r="N7" s="36" t="s">
        <v>102</v>
      </c>
      <c r="O7" s="36">
        <v>6.77</v>
      </c>
      <c r="P7" s="36">
        <v>100</v>
      </c>
      <c r="Q7" s="36">
        <v>3780</v>
      </c>
      <c r="R7" s="36">
        <v>7405</v>
      </c>
      <c r="S7" s="36">
        <v>35.590000000000003</v>
      </c>
      <c r="T7" s="36">
        <v>208.06</v>
      </c>
      <c r="U7" s="36">
        <v>500</v>
      </c>
      <c r="V7" s="36">
        <v>0.25</v>
      </c>
      <c r="W7" s="36">
        <v>2000</v>
      </c>
      <c r="X7" s="36">
        <v>60.6</v>
      </c>
      <c r="Y7" s="36">
        <v>60.69</v>
      </c>
      <c r="Z7" s="36">
        <v>59.97</v>
      </c>
      <c r="AA7" s="36">
        <v>58.31</v>
      </c>
      <c r="AB7" s="36">
        <v>58.8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3663.32</v>
      </c>
      <c r="BF7" s="36">
        <v>3503.51</v>
      </c>
      <c r="BG7" s="36">
        <v>3242.3</v>
      </c>
      <c r="BH7" s="36">
        <v>3243.36</v>
      </c>
      <c r="BI7" s="36">
        <v>3022.95</v>
      </c>
      <c r="BJ7" s="36">
        <v>1316.7</v>
      </c>
      <c r="BK7" s="36">
        <v>1224.75</v>
      </c>
      <c r="BL7" s="36">
        <v>1144.05</v>
      </c>
      <c r="BM7" s="36">
        <v>1117.1099999999999</v>
      </c>
      <c r="BN7" s="36">
        <v>1161.05</v>
      </c>
      <c r="BO7" s="36">
        <v>992.47</v>
      </c>
      <c r="BP7" s="36">
        <v>39.72</v>
      </c>
      <c r="BQ7" s="36">
        <v>39.92</v>
      </c>
      <c r="BR7" s="36">
        <v>40.33</v>
      </c>
      <c r="BS7" s="36">
        <v>38.82</v>
      </c>
      <c r="BT7" s="36">
        <v>38.82</v>
      </c>
      <c r="BU7" s="36">
        <v>43.24</v>
      </c>
      <c r="BV7" s="36">
        <v>42.13</v>
      </c>
      <c r="BW7" s="36">
        <v>42.48</v>
      </c>
      <c r="BX7" s="36">
        <v>41.04</v>
      </c>
      <c r="BY7" s="36">
        <v>41.08</v>
      </c>
      <c r="BZ7" s="36">
        <v>51.49</v>
      </c>
      <c r="CA7" s="36">
        <v>389.28</v>
      </c>
      <c r="CB7" s="36">
        <v>393.82</v>
      </c>
      <c r="CC7" s="36">
        <v>403.2</v>
      </c>
      <c r="CD7" s="36">
        <v>402.35</v>
      </c>
      <c r="CE7" s="36">
        <v>412.78</v>
      </c>
      <c r="CF7" s="36">
        <v>338.76</v>
      </c>
      <c r="CG7" s="36">
        <v>348.41</v>
      </c>
      <c r="CH7" s="36">
        <v>343.8</v>
      </c>
      <c r="CI7" s="36">
        <v>357.08</v>
      </c>
      <c r="CJ7" s="36">
        <v>378.08</v>
      </c>
      <c r="CK7" s="36">
        <v>295.10000000000002</v>
      </c>
      <c r="CL7" s="36">
        <v>37.93</v>
      </c>
      <c r="CM7" s="36">
        <v>37.14</v>
      </c>
      <c r="CN7" s="36">
        <v>37.79</v>
      </c>
      <c r="CO7" s="36">
        <v>37.79</v>
      </c>
      <c r="CP7" s="36">
        <v>37.79</v>
      </c>
      <c r="CQ7" s="36">
        <v>44.65</v>
      </c>
      <c r="CR7" s="36">
        <v>46.85</v>
      </c>
      <c r="CS7" s="36">
        <v>46.06</v>
      </c>
      <c r="CT7" s="36">
        <v>45.95</v>
      </c>
      <c r="CU7" s="36">
        <v>44.69</v>
      </c>
      <c r="CV7" s="36">
        <v>53.32</v>
      </c>
      <c r="CW7" s="36">
        <v>87.64</v>
      </c>
      <c r="CX7" s="36">
        <v>87.66</v>
      </c>
      <c r="CY7" s="36">
        <v>85.56</v>
      </c>
      <c r="CZ7" s="36">
        <v>90.87</v>
      </c>
      <c r="DA7" s="36">
        <v>91.2</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2016-02-03T09:12:16Z</dcterms:created>
  <dcterms:modified xsi:type="dcterms:W3CDTF">2016-02-18T05:06:45Z</dcterms:modified>
  <cp:category/>
</cp:coreProperties>
</file>