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0" yWindow="0" windowWidth="20490" windowHeight="747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Z10" i="4" s="1"/>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<sst xmlns="http://schemas.openxmlformats.org/spreadsheetml/2006/main" count="217" uniqueCount="106">
  <si>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</si>
  <si>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</si>
  <si>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</si>
  <si>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</si>
  <si>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</si>
  <si>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</si>
  <si>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</si>
  <si>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</si>
  <si>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</si>
  <si>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</si>
  <si>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</si>
  <si>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</si>
  <si>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</si>
  <si>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</si>
  <si>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</si>
  <si>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</si>
  <si>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</si>
  <si>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</si>
  <si>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</si>
  <si>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</si>
  <si>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</si>
  <si>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</si>
  <si>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</si>
  <si>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</si>
  <si>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</si>
  <si>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</si>
  <si>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</si>
  <si>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</si>
  <si>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</si>
  <si>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</si>
  <si>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</si>
  <si>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</si>
  <si>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</si>
  <si>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</si>
  <si>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</si>
  <si>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</si>
  <si>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</si>
  <si>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</si>
  <si>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</si>
  <si>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</si>
  <si>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</si>
  <si>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</si>
  <si>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</si>
  <si>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</si>
  <si>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</si>
  <si>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</si>
  <si>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</si>
  <si>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</si>
  <si>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</si>
  <si>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</si>
  <si>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</si>
  <si>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</si>
  <si>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</si>
  <si>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</si>
  <si>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</si>
  <si>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</si>
  <si>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</si>
  <si>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</si>
  <si>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</si>
  <si>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</si>
  <si>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</si>
  <si>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</si>
  <si>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</si>
  <si>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</si>
  <si>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</si>
  <si>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</si>
  <si>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</si>
  <si>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</si>
  <si>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</si>
  <si>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</si>
  <si>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</si>
  <si>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</si>
  <si>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</si>
  <si>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</si>
  <si>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</si>
  <si>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</si>
  <si>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</si>
  <si>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</si>
  <si>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</si>
  <si>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</si>
  <si>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</si>
  <si>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</si>
  <si>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</si>
  <si>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</si>
  <si>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</si>
  <si>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</si>
  <si>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</si>
  <si>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</si>
  <si>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</si>
  <si>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</si>
  <si>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</si>
  <si>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</si>
  <si>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流山市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</si>
  <si>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</si>
  <si>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</si>
  <si>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</si>
  <si>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</si>
  <si>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</si>
  <si>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</si>
  <si>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</si>
  <si>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</si>
  <si>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</si>
  <si>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</si>
  <si>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経常収支比率等の状況から経営の健全性は、現在良好といえる。これは、全国的にも稀な人口増加が大きく影響しているものと考える。
　ただし、新規事業者の専用水道利用の情報があるなど、大口水道利用者の水道離れに歯止めをかける対策が急がれる状況で「特約制度」の検討をしている。
　財務の安全性については、企業債の借入れを抑制し、債務負担の減少を図っていく。
　施設の効率性や活用度は、類似団体より良好であるが、減価償却率は上昇傾向にあり、管路更新率は、類似団体より低く、計画的に更新を実施していくことが必要である。</t>
    <rPh sb="1" eb="3">
      <t>ケイジョウ</t>
    </rPh>
    <rPh sb="3" eb="5">
      <t>シュウシ</t>
    </rPh>
    <rPh sb="5" eb="7">
      <t>ヒリツ</t>
    </rPh>
    <rPh sb="7" eb="8">
      <t>トウ</t>
    </rPh>
    <rPh sb="9" eb="11">
      <t>ジョウキョウ</t>
    </rPh>
    <rPh sb="13" eb="15">
      <t>ケイエイ</t>
    </rPh>
    <rPh sb="16" eb="18">
      <t>ケンゼン</t>
    </rPh>
    <rPh sb="18" eb="19">
      <t>セイ</t>
    </rPh>
    <rPh sb="21" eb="23">
      <t>ゲンザイ</t>
    </rPh>
    <rPh sb="23" eb="25">
      <t>リョウコウ</t>
    </rPh>
    <rPh sb="34" eb="37">
      <t>ゼンコクテキ</t>
    </rPh>
    <rPh sb="39" eb="40">
      <t>マレ</t>
    </rPh>
    <rPh sb="41" eb="43">
      <t>ジンコウ</t>
    </rPh>
    <rPh sb="43" eb="45">
      <t>ゾウカ</t>
    </rPh>
    <rPh sb="46" eb="47">
      <t>オオ</t>
    </rPh>
    <rPh sb="49" eb="51">
      <t>エイキョウ</t>
    </rPh>
    <rPh sb="58" eb="59">
      <t>カンガ</t>
    </rPh>
    <rPh sb="68" eb="70">
      <t>シンキ</t>
    </rPh>
    <rPh sb="70" eb="73">
      <t>ジギョウシャ</t>
    </rPh>
    <rPh sb="74" eb="76">
      <t>センヨウ</t>
    </rPh>
    <rPh sb="76" eb="78">
      <t>スイドウ</t>
    </rPh>
    <rPh sb="78" eb="80">
      <t>リヨウ</t>
    </rPh>
    <rPh sb="81" eb="83">
      <t>ジョウホウ</t>
    </rPh>
    <rPh sb="89" eb="91">
      <t>オオグチ</t>
    </rPh>
    <rPh sb="91" eb="92">
      <t>スイ</t>
    </rPh>
    <rPh sb="92" eb="93">
      <t>ミチ</t>
    </rPh>
    <rPh sb="93" eb="96">
      <t>リヨウシャ</t>
    </rPh>
    <rPh sb="97" eb="99">
      <t>スイドウ</t>
    </rPh>
    <rPh sb="99" eb="100">
      <t>バナ</t>
    </rPh>
    <rPh sb="102" eb="104">
      <t>ハド</t>
    </rPh>
    <rPh sb="109" eb="111">
      <t>タイサク</t>
    </rPh>
    <rPh sb="112" eb="113">
      <t>イソ</t>
    </rPh>
    <rPh sb="116" eb="118">
      <t>ジョウキョウ</t>
    </rPh>
    <rPh sb="120" eb="122">
      <t>トクヤク</t>
    </rPh>
    <rPh sb="122" eb="124">
      <t>セイド</t>
    </rPh>
    <rPh sb="126" eb="128">
      <t>ケントウ</t>
    </rPh>
    <rPh sb="136" eb="138">
      <t>ザイム</t>
    </rPh>
    <rPh sb="139" eb="142">
      <t>アンゼンセイ</t>
    </rPh>
    <rPh sb="148" eb="150">
      <t>キギョウ</t>
    </rPh>
    <rPh sb="150" eb="151">
      <t>サイ</t>
    </rPh>
    <rPh sb="152" eb="154">
      <t>カリイ</t>
    </rPh>
    <rPh sb="156" eb="158">
      <t>ヨクセイ</t>
    </rPh>
    <rPh sb="160" eb="162">
      <t>サイム</t>
    </rPh>
    <rPh sb="162" eb="164">
      <t>フタン</t>
    </rPh>
    <rPh sb="165" eb="167">
      <t>ゲンショウ</t>
    </rPh>
    <rPh sb="168" eb="169">
      <t>ハカ</t>
    </rPh>
    <rPh sb="176" eb="178">
      <t>シセツ</t>
    </rPh>
    <rPh sb="179" eb="182">
      <t>コウリツセイ</t>
    </rPh>
    <rPh sb="183" eb="185">
      <t>カツヨウ</t>
    </rPh>
    <rPh sb="185" eb="186">
      <t>ド</t>
    </rPh>
    <rPh sb="188" eb="190">
      <t>ルイジ</t>
    </rPh>
    <rPh sb="190" eb="192">
      <t>ダンタイ</t>
    </rPh>
    <rPh sb="194" eb="196">
      <t>リョウコウ</t>
    </rPh>
    <rPh sb="201" eb="203">
      <t>ゲンカ</t>
    </rPh>
    <rPh sb="203" eb="205">
      <t>ショウキャク</t>
    </rPh>
    <rPh sb="205" eb="206">
      <t>リツ</t>
    </rPh>
    <rPh sb="207" eb="209">
      <t>ジョウショウ</t>
    </rPh>
    <rPh sb="209" eb="211">
      <t>ケイコウ</t>
    </rPh>
    <rPh sb="215" eb="217">
      <t>カンロ</t>
    </rPh>
    <rPh sb="217" eb="219">
      <t>コウシン</t>
    </rPh>
    <rPh sb="219" eb="220">
      <t>リツ</t>
    </rPh>
    <rPh sb="222" eb="224">
      <t>ルイジ</t>
    </rPh>
    <rPh sb="224" eb="226">
      <t>ダンタイ</t>
    </rPh>
    <rPh sb="228" eb="229">
      <t>ヒク</t>
    </rPh>
    <rPh sb="231" eb="234">
      <t>ケイカクテキ</t>
    </rPh>
    <rPh sb="235" eb="237">
      <t>コウシン</t>
    </rPh>
    <rPh sb="238" eb="240">
      <t>ジッシ</t>
    </rPh>
    <rPh sb="247" eb="249">
      <t>ヒツヨウ</t>
    </rPh>
    <phoneticPr fontId="4"/>
  </si>
  <si>
    <t xml:space="preserve">　有形固定資産減価償却率は、類似団体を下回っているが徐々に上昇傾向であることに変わりは無く、老朽化は進んでいる。
　また、管路経年化率、管路更新率は類似団体を下回っているが、年度の多少ばらつきはあるものの、配水本管の更新を平成36年度末100％を目標に事業を行っている。
</t>
    <rPh sb="1" eb="3">
      <t>ユウケイ</t>
    </rPh>
    <rPh sb="3" eb="5">
      <t>コテイ</t>
    </rPh>
    <rPh sb="5" eb="7">
      <t>シサン</t>
    </rPh>
    <rPh sb="7" eb="9">
      <t>ゲンカ</t>
    </rPh>
    <rPh sb="9" eb="11">
      <t>ショウキャク</t>
    </rPh>
    <rPh sb="11" eb="12">
      <t>リツ</t>
    </rPh>
    <rPh sb="14" eb="16">
      <t>ルイジ</t>
    </rPh>
    <rPh sb="16" eb="18">
      <t>ダンタイ</t>
    </rPh>
    <rPh sb="19" eb="21">
      <t>シタマワ</t>
    </rPh>
    <rPh sb="26" eb="28">
      <t>ジョジョ</t>
    </rPh>
    <rPh sb="29" eb="31">
      <t>ジョウショウ</t>
    </rPh>
    <rPh sb="31" eb="33">
      <t>ケイコウ</t>
    </rPh>
    <rPh sb="39" eb="40">
      <t>カ</t>
    </rPh>
    <rPh sb="43" eb="44">
      <t>ナ</t>
    </rPh>
    <rPh sb="46" eb="49">
      <t>ロウキュウカ</t>
    </rPh>
    <rPh sb="50" eb="51">
      <t>スス</t>
    </rPh>
    <rPh sb="61" eb="63">
      <t>カンロ</t>
    </rPh>
    <rPh sb="63" eb="66">
      <t>ケイネンカ</t>
    </rPh>
    <rPh sb="66" eb="67">
      <t>リツ</t>
    </rPh>
    <rPh sb="68" eb="70">
      <t>カンロ</t>
    </rPh>
    <rPh sb="70" eb="72">
      <t>コウシン</t>
    </rPh>
    <rPh sb="72" eb="73">
      <t>リツ</t>
    </rPh>
    <rPh sb="74" eb="76">
      <t>ルイジ</t>
    </rPh>
    <rPh sb="76" eb="78">
      <t>ダンタイ</t>
    </rPh>
    <rPh sb="79" eb="81">
      <t>シタマワ</t>
    </rPh>
    <rPh sb="87" eb="89">
      <t>ネンド</t>
    </rPh>
    <rPh sb="90" eb="92">
      <t>タショウ</t>
    </rPh>
    <rPh sb="103" eb="105">
      <t>ハイスイ</t>
    </rPh>
    <rPh sb="105" eb="107">
      <t>ホンカン</t>
    </rPh>
    <rPh sb="108" eb="110">
      <t>コウシン</t>
    </rPh>
    <rPh sb="111" eb="113">
      <t>ヘイセイ</t>
    </rPh>
    <rPh sb="115" eb="118">
      <t>ネンドマツ</t>
    </rPh>
    <rPh sb="123" eb="125">
      <t>モクヒョウ</t>
    </rPh>
    <rPh sb="126" eb="128">
      <t>ジギョウ</t>
    </rPh>
    <rPh sb="129" eb="130">
      <t>オコナ</t>
    </rPh>
    <phoneticPr fontId="4"/>
  </si>
  <si>
    <r>
      <t>　経営の健全性を示す経常収支比率は、類似団体と比較しても非常に高く、流山市の人口増加に比例している。
　</t>
    </r>
    <r>
      <rPr>
        <sz val="11"/>
        <rFont val="ＭＳ ゴシック"/>
        <family val="3"/>
        <charset val="128"/>
      </rPr>
      <t>料金回収率は、類似団体よりも低いが、長期経営の観点から大口利用者の料金値下げを実施したにも関わらず、１００％を上回っており、大口利用者の専用水道への移行も無かったことから、料金見直しの効果があったものと推察する。
　</t>
    </r>
    <r>
      <rPr>
        <sz val="11"/>
        <color theme="1"/>
        <rFont val="ＭＳ ゴシック"/>
        <family val="3"/>
        <charset val="128"/>
      </rPr>
      <t>流動比率は、ほぼ横ばいであるが類似団体より高い水準を保っており、支払能力には問題はない。
　企業債残高給水収益比率は、類似団体よりも高くなっているが、年々減少しており平成２９年度予算では、企業債を計上していないことから、今後も負担は減少する見込みである。
　給水原価は、類似団体より高いが、流山市では区画整理に伴う拡張整備を進めているためと推察する。
　また、有収率、施設利用率も高く、効率的な稼働が収益に繋がっている。施設改修も計画的に行っている。</t>
    </r>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8" eb="30">
      <t>ヒジョウ</t>
    </rPh>
    <rPh sb="31" eb="32">
      <t>タカ</t>
    </rPh>
    <rPh sb="34" eb="36">
      <t>ナガレヤマ</t>
    </rPh>
    <rPh sb="36" eb="37">
      <t>シ</t>
    </rPh>
    <rPh sb="38" eb="40">
      <t>ジンコウ</t>
    </rPh>
    <rPh sb="40" eb="42">
      <t>ゾウカ</t>
    </rPh>
    <rPh sb="43" eb="45">
      <t>ヒレイ</t>
    </rPh>
    <rPh sb="52" eb="54">
      <t>リョウキン</t>
    </rPh>
    <rPh sb="54" eb="56">
      <t>カイシュウ</t>
    </rPh>
    <rPh sb="56" eb="57">
      <t>リツ</t>
    </rPh>
    <rPh sb="59" eb="61">
      <t>ルイジ</t>
    </rPh>
    <rPh sb="61" eb="63">
      <t>ダンタイ</t>
    </rPh>
    <rPh sb="66" eb="67">
      <t>ヒク</t>
    </rPh>
    <rPh sb="79" eb="81">
      <t>オオグチ</t>
    </rPh>
    <rPh sb="81" eb="84">
      <t>リヨウシャ</t>
    </rPh>
    <rPh sb="85" eb="87">
      <t>リョウキン</t>
    </rPh>
    <rPh sb="87" eb="89">
      <t>ネサ</t>
    </rPh>
    <rPh sb="91" eb="93">
      <t>ジッシ</t>
    </rPh>
    <rPh sb="97" eb="98">
      <t>カカ</t>
    </rPh>
    <rPh sb="107" eb="109">
      <t>ウワマワ</t>
    </rPh>
    <rPh sb="114" eb="116">
      <t>オオグチ</t>
    </rPh>
    <rPh sb="116" eb="119">
      <t>リヨウシャ</t>
    </rPh>
    <rPh sb="120" eb="122">
      <t>センヨウ</t>
    </rPh>
    <rPh sb="122" eb="124">
      <t>スイドウ</t>
    </rPh>
    <rPh sb="126" eb="128">
      <t>イコウ</t>
    </rPh>
    <rPh sb="129" eb="130">
      <t>ナ</t>
    </rPh>
    <rPh sb="138" eb="140">
      <t>リョウキン</t>
    </rPh>
    <rPh sb="140" eb="142">
      <t>ミナオ</t>
    </rPh>
    <rPh sb="144" eb="146">
      <t>コウカ</t>
    </rPh>
    <rPh sb="153" eb="155">
      <t>スイサツ</t>
    </rPh>
    <rPh sb="160" eb="162">
      <t>リュウドウ</t>
    </rPh>
    <rPh sb="162" eb="164">
      <t>ヒリツ</t>
    </rPh>
    <rPh sb="168" eb="169">
      <t>ヨコ</t>
    </rPh>
    <rPh sb="175" eb="177">
      <t>ルイジ</t>
    </rPh>
    <rPh sb="177" eb="179">
      <t>ダンタイ</t>
    </rPh>
    <rPh sb="181" eb="182">
      <t>タカ</t>
    </rPh>
    <rPh sb="183" eb="185">
      <t>スイジュン</t>
    </rPh>
    <rPh sb="186" eb="187">
      <t>タモ</t>
    </rPh>
    <rPh sb="192" eb="194">
      <t>シハライ</t>
    </rPh>
    <rPh sb="194" eb="196">
      <t>ノウリョク</t>
    </rPh>
    <rPh sb="198" eb="200">
      <t>モンダイ</t>
    </rPh>
    <rPh sb="206" eb="208">
      <t>キギョウ</t>
    </rPh>
    <rPh sb="208" eb="209">
      <t>サイ</t>
    </rPh>
    <rPh sb="209" eb="211">
      <t>ザンダカ</t>
    </rPh>
    <rPh sb="211" eb="213">
      <t>キュウスイ</t>
    </rPh>
    <rPh sb="213" eb="215">
      <t>シュウエキ</t>
    </rPh>
    <rPh sb="215" eb="217">
      <t>ヒリツ</t>
    </rPh>
    <rPh sb="219" eb="221">
      <t>ルイジ</t>
    </rPh>
    <rPh sb="221" eb="223">
      <t>ダンタイ</t>
    </rPh>
    <rPh sb="226" eb="227">
      <t>タカ</t>
    </rPh>
    <rPh sb="235" eb="237">
      <t>ネンネン</t>
    </rPh>
    <rPh sb="237" eb="239">
      <t>ゲンショウ</t>
    </rPh>
    <rPh sb="243" eb="245">
      <t>ヘイセイ</t>
    </rPh>
    <rPh sb="247" eb="249">
      <t>ネンド</t>
    </rPh>
    <rPh sb="249" eb="251">
      <t>ヨサン</t>
    </rPh>
    <rPh sb="254" eb="256">
      <t>キギョウ</t>
    </rPh>
    <rPh sb="256" eb="257">
      <t>サイ</t>
    </rPh>
    <rPh sb="258" eb="260">
      <t>ケイジョウ</t>
    </rPh>
    <rPh sb="270" eb="272">
      <t>コンゴ</t>
    </rPh>
    <rPh sb="273" eb="275">
      <t>フタン</t>
    </rPh>
    <rPh sb="276" eb="278">
      <t>ゲンショウ</t>
    </rPh>
    <rPh sb="280" eb="282">
      <t>ミコ</t>
    </rPh>
    <rPh sb="289" eb="291">
      <t>キュウスイ</t>
    </rPh>
    <rPh sb="291" eb="293">
      <t>ゲンカ</t>
    </rPh>
    <rPh sb="295" eb="297">
      <t>ルイジ</t>
    </rPh>
    <rPh sb="297" eb="299">
      <t>ダンタイ</t>
    </rPh>
    <rPh sb="301" eb="302">
      <t>タカ</t>
    </rPh>
    <rPh sb="305" eb="308">
      <t>ナガレヤマシ</t>
    </rPh>
    <rPh sb="310" eb="312">
      <t>クカク</t>
    </rPh>
    <rPh sb="312" eb="314">
      <t>セイリ</t>
    </rPh>
    <rPh sb="315" eb="316">
      <t>トモナ</t>
    </rPh>
    <rPh sb="317" eb="319">
      <t>カクチョウ</t>
    </rPh>
    <rPh sb="319" eb="321">
      <t>セイビ</t>
    </rPh>
    <rPh sb="322" eb="323">
      <t>スス</t>
    </rPh>
    <rPh sb="330" eb="332">
      <t>スイサツ</t>
    </rPh>
    <rPh sb="340" eb="342">
      <t>ユウシュウ</t>
    </rPh>
    <rPh sb="342" eb="343">
      <t>リツ</t>
    </rPh>
    <rPh sb="344" eb="346">
      <t>シセツ</t>
    </rPh>
    <rPh sb="346" eb="348">
      <t>リヨウ</t>
    </rPh>
    <rPh sb="348" eb="349">
      <t>リツ</t>
    </rPh>
    <rPh sb="350" eb="351">
      <t>タカ</t>
    </rPh>
    <rPh sb="353" eb="356">
      <t>コウリツテキ</t>
    </rPh>
    <rPh sb="357" eb="359">
      <t>カドウ</t>
    </rPh>
    <rPh sb="360" eb="362">
      <t>シュウエキ</t>
    </rPh>
    <rPh sb="363" eb="364">
      <t>ツナ</t>
    </rPh>
    <rPh sb="370" eb="372">
      <t>シセツ</t>
    </rPh>
    <rPh sb="372" eb="374">
      <t>カイシュウ</t>
    </rPh>
    <rPh sb="375" eb="378">
      <t>ケイカクテキ</t>
    </rPh>
    <rPh sb="379" eb="3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</si>
</sst>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c:v>
                </c:pt>
                <c:pt idx="1">
                  <c:v>1.1100000000000001</c:v>
                </c:pt>
                <c:pt idx="2">
                  <c:v>0.5</c:v>
                </c:pt>
                <c:pt idx="3">
                  <c:v>0.83</c:v>
                </c:pt>
                <c:pt idx="4">
                  <c:v>0.56999999999999995</c:v>
                </c:pt>
              </c:numCache>
            </c:numRef>
          </c:val>
          <c:extLst>
            <c:ext xmlns:c16="http://schemas.microsoft.com/office/drawing/2014/chart" uri="{C3380CC4-5D6E-409C-BE32-E72D297353CC}">
              <c16:uniqueId val="{00000000-8C3A-4BDD-9D14-C91DB510BFA2}"/>
            </c:ext>
          </c:extLst>
        </c:ser>
        <c:dLbls>
          <c:showLegendKey val="0"/>
          <c:showVal val="0"/>
          <c:showCatName val="0"/>
          <c:showSerName val="0"/>
          <c:showPercent val="0"/>
          <c:showBubbleSize val="0"/>
        </c:dLbls>
        <c:gapWidth val="150"/>
        <c:axId val="264503392"/>
        <c:axId val="2645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c:ext xmlns:c16="http://schemas.microsoft.com/office/drawing/2014/chart" uri="{C3380CC4-5D6E-409C-BE32-E72D297353CC}">
              <c16:uniqueId val="{00000001-8C3A-4BDD-9D14-C91DB510BFA2}"/>
            </c:ext>
          </c:extLst>
        </c:ser>
        <c:dLbls>
          <c:showLegendKey val="0"/>
          <c:showVal val="0"/>
          <c:showCatName val="0"/>
          <c:showSerName val="0"/>
          <c:showPercent val="0"/>
          <c:showBubbleSize val="0"/>
        </c:dLbls>
        <c:marker val="1"/>
        <c:smooth val="0"/>
        <c:axId val="264503392"/>
        <c:axId val="264503784"/>
      </c:lineChart>
      <c:dateAx>
        <c:axId val="264503392"/>
        <c:scaling>
          <c:orientation val="minMax"/>
        </c:scaling>
        <c:delete val="1"/>
        <c:axPos val="b"/>
        <c:numFmt formatCode="ge" sourceLinked="1"/>
        <c:majorTickMark val="none"/>
        <c:minorTickMark val="none"/>
        <c:tickLblPos val="none"/>
        <c:crossAx val="264503784"/>
        <c:crosses val="autoZero"/>
        <c:auto val="1"/>
        <c:lblOffset val="100"/>
        <c:baseTimeUnit val="years"/>
      </c:dateAx>
      <c:valAx>
        <c:axId val="2645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81.3</c:v>
                </c:pt>
                <c:pt idx="1">
                  <c:v>78.209999999999994</c:v>
                </c:pt>
                <c:pt idx="2">
                  <c:v>78.23</c:v>
                </c:pt>
                <c:pt idx="3">
                  <c:v>80.44</c:v>
                </c:pt>
                <c:pt idx="4">
                  <c:v>81.569999999999993</c:v>
                </c:pt>
              </c:numCache>
            </c:numRef>
          </c:val>
          <c:extLst>
            <c:ext xmlns:c16="http://schemas.microsoft.com/office/drawing/2014/chart" uri="{C3380CC4-5D6E-409C-BE32-E72D297353CC}">
              <c16:uniqueId val="{00000000-10EE-4129-9F4B-59EB347E1403}"/>
            </c:ext>
          </c:extLst>
        </c:ser>
        <c:dLbls>
          <c:showLegendKey val="0"/>
          <c:showVal val="0"/>
          <c:showCatName val="0"/>
          <c:showSerName val="0"/>
          <c:showPercent val="0"/>
          <c:showBubbleSize val="0"/>
        </c:dLbls>
        <c:gapWidth val="150"/>
        <c:axId val="264699672"/>
        <c:axId val="26490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c:ext xmlns:c16="http://schemas.microsoft.com/office/drawing/2014/chart" uri="{C3380CC4-5D6E-409C-BE32-E72D297353CC}">
              <c16:uniqueId val="{00000001-10EE-4129-9F4B-59EB347E1403}"/>
            </c:ext>
          </c:extLst>
        </c:ser>
        <c:dLbls>
          <c:showLegendKey val="0"/>
          <c:showVal val="0"/>
          <c:showCatName val="0"/>
          <c:showSerName val="0"/>
          <c:showPercent val="0"/>
          <c:showBubbleSize val="0"/>
        </c:dLbls>
        <c:marker val="1"/>
        <c:smooth val="0"/>
        <c:axId val="264699672"/>
        <c:axId val="264901048"/>
      </c:lineChart>
      <c:dateAx>
        <c:axId val="264699672"/>
        <c:scaling>
          <c:orientation val="minMax"/>
        </c:scaling>
        <c:delete val="1"/>
        <c:axPos val="b"/>
        <c:numFmt formatCode="ge" sourceLinked="1"/>
        <c:majorTickMark val="none"/>
        <c:minorTickMark val="none"/>
        <c:tickLblPos val="none"/>
        <c:crossAx val="264901048"/>
        <c:crosses val="autoZero"/>
        <c:auto val="1"/>
        <c:lblOffset val="100"/>
        <c:baseTimeUnit val="years"/>
      </c:dateAx>
      <c:valAx>
        <c:axId val="26490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9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92.81</c:v>
                </c:pt>
                <c:pt idx="1">
                  <c:v>93.15</c:v>
                </c:pt>
                <c:pt idx="2">
                  <c:v>95.24</c:v>
                </c:pt>
                <c:pt idx="3">
                  <c:v>94.06</c:v>
                </c:pt>
                <c:pt idx="4">
                  <c:v>94.63</c:v>
                </c:pt>
              </c:numCache>
            </c:numRef>
          </c:val>
          <c:extLst>
            <c:ext xmlns:c16="http://schemas.microsoft.com/office/drawing/2014/chart" uri="{C3380CC4-5D6E-409C-BE32-E72D297353CC}">
              <c16:uniqueId val="{00000000-4715-4924-84E3-0D4286EA882E}"/>
            </c:ext>
          </c:extLst>
        </c:ser>
        <c:dLbls>
          <c:showLegendKey val="0"/>
          <c:showVal val="0"/>
          <c:showCatName val="0"/>
          <c:showSerName val="0"/>
          <c:showPercent val="0"/>
          <c:showBubbleSize val="0"/>
        </c:dLbls>
        <c:gapWidth val="150"/>
        <c:axId val="265123664"/>
        <c:axId val="26512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c:ext xmlns:c16="http://schemas.microsoft.com/office/drawing/2014/chart" uri="{C3380CC4-5D6E-409C-BE32-E72D297353CC}">
              <c16:uniqueId val="{00000001-4715-4924-84E3-0D4286EA882E}"/>
            </c:ext>
          </c:extLst>
        </c:ser>
        <c:dLbls>
          <c:showLegendKey val="0"/>
          <c:showVal val="0"/>
          <c:showCatName val="0"/>
          <c:showSerName val="0"/>
          <c:showPercent val="0"/>
          <c:showBubbleSize val="0"/>
        </c:dLbls>
        <c:marker val="1"/>
        <c:smooth val="0"/>
        <c:axId val="265123664"/>
        <c:axId val="265124056"/>
      </c:lineChart>
      <c:dateAx>
        <c:axId val="265123664"/>
        <c:scaling>
          <c:orientation val="minMax"/>
        </c:scaling>
        <c:delete val="1"/>
        <c:axPos val="b"/>
        <c:numFmt formatCode="ge" sourceLinked="1"/>
        <c:majorTickMark val="none"/>
        <c:minorTickMark val="none"/>
        <c:tickLblPos val="none"/>
        <c:crossAx val="265124056"/>
        <c:crosses val="autoZero"/>
        <c:auto val="1"/>
        <c:lblOffset val="100"/>
        <c:baseTimeUnit val="years"/>
      </c:dateAx>
      <c:valAx>
        <c:axId val="26512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111.54</c:v>
                </c:pt>
                <c:pt idx="1">
                  <c:v>111.88</c:v>
                </c:pt>
                <c:pt idx="2">
                  <c:v>113.21</c:v>
                </c:pt>
                <c:pt idx="3">
                  <c:v>116.25</c:v>
                </c:pt>
                <c:pt idx="4">
                  <c:v>125.76</c:v>
                </c:pt>
              </c:numCache>
            </c:numRef>
          </c:val>
          <c:extLst>
            <c:ext xmlns:c16="http://schemas.microsoft.com/office/drawing/2014/chart" uri="{C3380CC4-5D6E-409C-BE32-E72D297353CC}">
              <c16:uniqueId val="{00000000-726F-43B7-A92B-3BB7FF2B3278}"/>
            </c:ext>
          </c:extLst>
        </c:ser>
        <c:dLbls>
          <c:showLegendKey val="0"/>
          <c:showVal val="0"/>
          <c:showCatName val="0"/>
          <c:showSerName val="0"/>
          <c:showPercent val="0"/>
          <c:showBubbleSize val="0"/>
        </c:dLbls>
        <c:gapWidth val="150"/>
        <c:axId val="264504960"/>
        <c:axId val="26450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c:ext xmlns:c16="http://schemas.microsoft.com/office/drawing/2014/chart" uri="{C3380CC4-5D6E-409C-BE32-E72D297353CC}">
              <c16:uniqueId val="{00000001-726F-43B7-A92B-3BB7FF2B3278}"/>
            </c:ext>
          </c:extLst>
        </c:ser>
        <c:dLbls>
          <c:showLegendKey val="0"/>
          <c:showVal val="0"/>
          <c:showCatName val="0"/>
          <c:showSerName val="0"/>
          <c:showPercent val="0"/>
          <c:showBubbleSize val="0"/>
        </c:dLbls>
        <c:marker val="1"/>
        <c:smooth val="0"/>
        <c:axId val="264504960"/>
        <c:axId val="264505352"/>
      </c:lineChart>
      <c:dateAx>
        <c:axId val="264504960"/>
        <c:scaling>
          <c:orientation val="minMax"/>
        </c:scaling>
        <c:delete val="1"/>
        <c:axPos val="b"/>
        <c:numFmt formatCode="ge" sourceLinked="1"/>
        <c:majorTickMark val="none"/>
        <c:minorTickMark val="none"/>
        <c:tickLblPos val="none"/>
        <c:crossAx val="264505352"/>
        <c:crosses val="autoZero"/>
        <c:auto val="1"/>
        <c:lblOffset val="100"/>
        <c:baseTimeUnit val="years"/>
      </c:dateAx>
      <c:valAx>
        <c:axId val="26450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35.68</c:v>
                </c:pt>
                <c:pt idx="1">
                  <c:v>36.049999999999997</c:v>
                </c:pt>
                <c:pt idx="2">
                  <c:v>37.24</c:v>
                </c:pt>
                <c:pt idx="3">
                  <c:v>38.1</c:v>
                </c:pt>
                <c:pt idx="4">
                  <c:v>39.97</c:v>
                </c:pt>
              </c:numCache>
            </c:numRef>
          </c:val>
          <c:extLst>
            <c:ext xmlns:c16="http://schemas.microsoft.com/office/drawing/2014/chart" uri="{C3380CC4-5D6E-409C-BE32-E72D297353CC}">
              <c16:uniqueId val="{00000000-868F-42BF-99C8-EE78BEA61D97}"/>
            </c:ext>
          </c:extLst>
        </c:ser>
        <c:dLbls>
          <c:showLegendKey val="0"/>
          <c:showVal val="0"/>
          <c:showCatName val="0"/>
          <c:showSerName val="0"/>
          <c:showPercent val="0"/>
          <c:showBubbleSize val="0"/>
        </c:dLbls>
        <c:gapWidth val="150"/>
        <c:axId val="264506528"/>
        <c:axId val="26450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c:ext xmlns:c16="http://schemas.microsoft.com/office/drawing/2014/chart" uri="{C3380CC4-5D6E-409C-BE32-E72D297353CC}">
              <c16:uniqueId val="{00000001-868F-42BF-99C8-EE78BEA61D97}"/>
            </c:ext>
          </c:extLst>
        </c:ser>
        <c:dLbls>
          <c:showLegendKey val="0"/>
          <c:showVal val="0"/>
          <c:showCatName val="0"/>
          <c:showSerName val="0"/>
          <c:showPercent val="0"/>
          <c:showBubbleSize val="0"/>
        </c:dLbls>
        <c:marker val="1"/>
        <c:smooth val="0"/>
        <c:axId val="264506528"/>
        <c:axId val="264506920"/>
      </c:lineChart>
      <c:dateAx>
        <c:axId val="264506528"/>
        <c:scaling>
          <c:orientation val="minMax"/>
        </c:scaling>
        <c:delete val="1"/>
        <c:axPos val="b"/>
        <c:numFmt formatCode="ge" sourceLinked="1"/>
        <c:majorTickMark val="none"/>
        <c:minorTickMark val="none"/>
        <c:tickLblPos val="none"/>
        <c:crossAx val="264506920"/>
        <c:crosses val="autoZero"/>
        <c:auto val="1"/>
        <c:lblOffset val="100"/>
        <c:baseTimeUnit val="years"/>
      </c:dateAx>
      <c:valAx>
        <c:axId val="26450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1.96</c:v>
                </c:pt>
                <c:pt idx="4" formatCode="#,##0.00;&quot;△&quot;#,##0.00;&quot;-&quot;">
                  <c:v>2.48</c:v>
                </c:pt>
              </c:numCache>
            </c:numRef>
          </c:val>
          <c:extLst>
            <c:ext xmlns:c16="http://schemas.microsoft.com/office/drawing/2014/chart" uri="{C3380CC4-5D6E-409C-BE32-E72D297353CC}">
              <c16:uniqueId val="{00000000-F1A2-4D5E-B33B-37891C5C70FC}"/>
            </c:ext>
          </c:extLst>
        </c:ser>
        <c:dLbls>
          <c:showLegendKey val="0"/>
          <c:showVal val="0"/>
          <c:showCatName val="0"/>
          <c:showSerName val="0"/>
          <c:showPercent val="0"/>
          <c:showBubbleSize val="0"/>
        </c:dLbls>
        <c:gapWidth val="150"/>
        <c:axId val="264658392"/>
        <c:axId val="2646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c:ext xmlns:c16="http://schemas.microsoft.com/office/drawing/2014/chart" uri="{C3380CC4-5D6E-409C-BE32-E72D297353CC}">
              <c16:uniqueId val="{00000001-F1A2-4D5E-B33B-37891C5C70FC}"/>
            </c:ext>
          </c:extLst>
        </c:ser>
        <c:dLbls>
          <c:showLegendKey val="0"/>
          <c:showVal val="0"/>
          <c:showCatName val="0"/>
          <c:showSerName val="0"/>
          <c:showPercent val="0"/>
          <c:showBubbleSize val="0"/>
        </c:dLbls>
        <c:marker val="1"/>
        <c:smooth val="0"/>
        <c:axId val="264658392"/>
        <c:axId val="264658784"/>
      </c:lineChart>
      <c:dateAx>
        <c:axId val="264658392"/>
        <c:scaling>
          <c:orientation val="minMax"/>
        </c:scaling>
        <c:delete val="1"/>
        <c:axPos val="b"/>
        <c:numFmt formatCode="ge" sourceLinked="1"/>
        <c:majorTickMark val="none"/>
        <c:minorTickMark val="none"/>
        <c:tickLblPos val="none"/>
        <c:crossAx val="264658784"/>
        <c:crosses val="autoZero"/>
        <c:auto val="1"/>
        <c:lblOffset val="100"/>
        <c:baseTimeUnit val="years"/>
      </c:dateAx>
      <c:valAx>
        <c:axId val="2646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3-4B5E-9B4A-EC51AD52B239}"/>
            </c:ext>
          </c:extLst>
        </c:ser>
        <c:dLbls>
          <c:showLegendKey val="0"/>
          <c:showVal val="0"/>
          <c:showCatName val="0"/>
          <c:showSerName val="0"/>
          <c:showPercent val="0"/>
          <c:showBubbleSize val="0"/>
        </c:dLbls>
        <c:gapWidth val="150"/>
        <c:axId val="264698104"/>
        <c:axId val="2646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c:ext xmlns:c16="http://schemas.microsoft.com/office/drawing/2014/chart" uri="{C3380CC4-5D6E-409C-BE32-E72D297353CC}">
              <c16:uniqueId val="{00000001-2883-4B5E-9B4A-EC51AD52B239}"/>
            </c:ext>
          </c:extLst>
        </c:ser>
        <c:dLbls>
          <c:showLegendKey val="0"/>
          <c:showVal val="0"/>
          <c:showCatName val="0"/>
          <c:showSerName val="0"/>
          <c:showPercent val="0"/>
          <c:showBubbleSize val="0"/>
        </c:dLbls>
        <c:marker val="1"/>
        <c:smooth val="0"/>
        <c:axId val="264698104"/>
        <c:axId val="264698496"/>
      </c:lineChart>
      <c:dateAx>
        <c:axId val="264698104"/>
        <c:scaling>
          <c:orientation val="minMax"/>
        </c:scaling>
        <c:delete val="1"/>
        <c:axPos val="b"/>
        <c:numFmt formatCode="ge" sourceLinked="1"/>
        <c:majorTickMark val="none"/>
        <c:minorTickMark val="none"/>
        <c:tickLblPos val="none"/>
        <c:crossAx val="264698496"/>
        <c:crosses val="autoZero"/>
        <c:auto val="1"/>
        <c:lblOffset val="100"/>
        <c:baseTimeUnit val="years"/>
      </c:dateAx>
      <c:valAx>
        <c:axId val="26469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69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1254.54</c:v>
                </c:pt>
                <c:pt idx="1">
                  <c:v>1189.67</c:v>
                </c:pt>
                <c:pt idx="2">
                  <c:v>1197.8499999999999</c:v>
                </c:pt>
                <c:pt idx="3">
                  <c:v>525.09</c:v>
                </c:pt>
                <c:pt idx="4">
                  <c:v>534.65</c:v>
                </c:pt>
              </c:numCache>
            </c:numRef>
          </c:val>
          <c:extLst>
            <c:ext xmlns:c16="http://schemas.microsoft.com/office/drawing/2014/chart" uri="{C3380CC4-5D6E-409C-BE32-E72D297353CC}">
              <c16:uniqueId val="{00000000-E0CD-47B1-9A30-1B24CA6B940A}"/>
            </c:ext>
          </c:extLst>
        </c:ser>
        <c:dLbls>
          <c:showLegendKey val="0"/>
          <c:showVal val="0"/>
          <c:showCatName val="0"/>
          <c:showSerName val="0"/>
          <c:showPercent val="0"/>
          <c:showBubbleSize val="0"/>
        </c:dLbls>
        <c:gapWidth val="150"/>
        <c:axId val="264700064"/>
        <c:axId val="2647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c:ext xmlns:c16="http://schemas.microsoft.com/office/drawing/2014/chart" uri="{C3380CC4-5D6E-409C-BE32-E72D297353CC}">
              <c16:uniqueId val="{00000001-E0CD-47B1-9A30-1B24CA6B940A}"/>
            </c:ext>
          </c:extLst>
        </c:ser>
        <c:dLbls>
          <c:showLegendKey val="0"/>
          <c:showVal val="0"/>
          <c:showCatName val="0"/>
          <c:showSerName val="0"/>
          <c:showPercent val="0"/>
          <c:showBubbleSize val="0"/>
        </c:dLbls>
        <c:marker val="1"/>
        <c:smooth val="0"/>
        <c:axId val="264700064"/>
        <c:axId val="264700456"/>
      </c:lineChart>
      <c:dateAx>
        <c:axId val="264700064"/>
        <c:scaling>
          <c:orientation val="minMax"/>
        </c:scaling>
        <c:delete val="1"/>
        <c:axPos val="b"/>
        <c:numFmt formatCode="ge" sourceLinked="1"/>
        <c:majorTickMark val="none"/>
        <c:minorTickMark val="none"/>
        <c:tickLblPos val="none"/>
        <c:crossAx val="264700456"/>
        <c:crosses val="autoZero"/>
        <c:auto val="1"/>
        <c:lblOffset val="100"/>
        <c:baseTimeUnit val="years"/>
      </c:dateAx>
      <c:valAx>
        <c:axId val="264700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7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382.72</c:v>
                </c:pt>
                <c:pt idx="1">
                  <c:v>368.54</c:v>
                </c:pt>
                <c:pt idx="2">
                  <c:v>361.23</c:v>
                </c:pt>
                <c:pt idx="3">
                  <c:v>345.27</c:v>
                </c:pt>
                <c:pt idx="4">
                  <c:v>332.07</c:v>
                </c:pt>
              </c:numCache>
            </c:numRef>
          </c:val>
          <c:extLst>
            <c:ext xmlns:c16="http://schemas.microsoft.com/office/drawing/2014/chart" uri="{C3380CC4-5D6E-409C-BE32-E72D297353CC}">
              <c16:uniqueId val="{00000000-D716-4DB4-839A-098417EAFDBC}"/>
            </c:ext>
          </c:extLst>
        </c:ser>
        <c:dLbls>
          <c:showLegendKey val="0"/>
          <c:showVal val="0"/>
          <c:showCatName val="0"/>
          <c:showSerName val="0"/>
          <c:showPercent val="0"/>
          <c:showBubbleSize val="0"/>
        </c:dLbls>
        <c:gapWidth val="150"/>
        <c:axId val="264701632"/>
        <c:axId val="2648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c:ext xmlns:c16="http://schemas.microsoft.com/office/drawing/2014/chart" uri="{C3380CC4-5D6E-409C-BE32-E72D297353CC}">
              <c16:uniqueId val="{00000001-D716-4DB4-839A-098417EAFDBC}"/>
            </c:ext>
          </c:extLst>
        </c:ser>
        <c:dLbls>
          <c:showLegendKey val="0"/>
          <c:showVal val="0"/>
          <c:showCatName val="0"/>
          <c:showSerName val="0"/>
          <c:showPercent val="0"/>
          <c:showBubbleSize val="0"/>
        </c:dLbls>
        <c:marker val="1"/>
        <c:smooth val="0"/>
        <c:axId val="264701632"/>
        <c:axId val="264898304"/>
      </c:lineChart>
      <c:dateAx>
        <c:axId val="264701632"/>
        <c:scaling>
          <c:orientation val="minMax"/>
        </c:scaling>
        <c:delete val="1"/>
        <c:axPos val="b"/>
        <c:numFmt formatCode="ge" sourceLinked="1"/>
        <c:majorTickMark val="none"/>
        <c:minorTickMark val="none"/>
        <c:tickLblPos val="none"/>
        <c:crossAx val="264898304"/>
        <c:crosses val="autoZero"/>
        <c:auto val="1"/>
        <c:lblOffset val="100"/>
        <c:baseTimeUnit val="years"/>
      </c:dateAx>
      <c:valAx>
        <c:axId val="26489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7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93.56</c:v>
                </c:pt>
                <c:pt idx="1">
                  <c:v>94.41</c:v>
                </c:pt>
                <c:pt idx="2">
                  <c:v>90.84</c:v>
                </c:pt>
                <c:pt idx="3">
                  <c:v>97.92</c:v>
                </c:pt>
                <c:pt idx="4">
                  <c:v>100.61</c:v>
                </c:pt>
              </c:numCache>
            </c:numRef>
          </c:val>
          <c:extLst>
            <c:ext xmlns:c16="http://schemas.microsoft.com/office/drawing/2014/chart" uri="{C3380CC4-5D6E-409C-BE32-E72D297353CC}">
              <c16:uniqueId val="{00000000-DF74-422F-9BE0-66CFCFCD8FD2}"/>
            </c:ext>
          </c:extLst>
        </c:ser>
        <c:dLbls>
          <c:showLegendKey val="0"/>
          <c:showVal val="0"/>
          <c:showCatName val="0"/>
          <c:showSerName val="0"/>
          <c:showPercent val="0"/>
          <c:showBubbleSize val="0"/>
        </c:dLbls>
        <c:gapWidth val="150"/>
        <c:axId val="264661136"/>
        <c:axId val="2646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c:ext xmlns:c16="http://schemas.microsoft.com/office/drawing/2014/chart" uri="{C3380CC4-5D6E-409C-BE32-E72D297353CC}">
              <c16:uniqueId val="{00000001-DF74-422F-9BE0-66CFCFCD8FD2}"/>
            </c:ext>
          </c:extLst>
        </c:ser>
        <c:dLbls>
          <c:showLegendKey val="0"/>
          <c:showVal val="0"/>
          <c:showCatName val="0"/>
          <c:showSerName val="0"/>
          <c:showPercent val="0"/>
          <c:showBubbleSize val="0"/>
        </c:dLbls>
        <c:marker val="1"/>
        <c:smooth val="0"/>
        <c:axId val="264661136"/>
        <c:axId val="264660744"/>
      </c:lineChart>
      <c:dateAx>
        <c:axId val="264661136"/>
        <c:scaling>
          <c:orientation val="minMax"/>
        </c:scaling>
        <c:delete val="1"/>
        <c:axPos val="b"/>
        <c:numFmt formatCode="ge" sourceLinked="1"/>
        <c:majorTickMark val="none"/>
        <c:minorTickMark val="none"/>
        <c:tickLblPos val="none"/>
        <c:crossAx val="264660744"/>
        <c:crosses val="autoZero"/>
        <c:auto val="1"/>
        <c:lblOffset val="100"/>
        <c:baseTimeUnit val="years"/>
      </c:dateAx>
      <c:valAx>
        <c:axId val="2646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6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189.99</c:v>
                </c:pt>
                <c:pt idx="1">
                  <c:v>188.38</c:v>
                </c:pt>
                <c:pt idx="2">
                  <c:v>194.54</c:v>
                </c:pt>
                <c:pt idx="3">
                  <c:v>180.81</c:v>
                </c:pt>
                <c:pt idx="4">
                  <c:v>171.33</c:v>
                </c:pt>
              </c:numCache>
            </c:numRef>
          </c:val>
          <c:extLst>
            <c:ext xmlns:c16="http://schemas.microsoft.com/office/drawing/2014/chart" uri="{C3380CC4-5D6E-409C-BE32-E72D297353CC}">
              <c16:uniqueId val="{00000000-115F-475F-A818-E2B3CC686F43}"/>
            </c:ext>
          </c:extLst>
        </c:ser>
        <c:dLbls>
          <c:showLegendKey val="0"/>
          <c:showVal val="0"/>
          <c:showCatName val="0"/>
          <c:showSerName val="0"/>
          <c:showPercent val="0"/>
          <c:showBubbleSize val="0"/>
        </c:dLbls>
        <c:gapWidth val="150"/>
        <c:axId val="264899480"/>
        <c:axId val="2648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c:ext xmlns:c16="http://schemas.microsoft.com/office/drawing/2014/chart" uri="{C3380CC4-5D6E-409C-BE32-E72D297353CC}">
              <c16:uniqueId val="{00000001-115F-475F-A818-E2B3CC686F43}"/>
            </c:ext>
          </c:extLst>
        </c:ser>
        <c:dLbls>
          <c:showLegendKey val="0"/>
          <c:showVal val="0"/>
          <c:showCatName val="0"/>
          <c:showSerName val="0"/>
          <c:showPercent val="0"/>
          <c:showBubbleSize val="0"/>
        </c:dLbls>
        <c:marker val="1"/>
        <c:smooth val="0"/>
        <c:axId val="264899480"/>
        <c:axId val="264899872"/>
      </c:lineChart>
      <c:dateAx>
        <c:axId val="264899480"/>
        <c:scaling>
          <c:orientation val="minMax"/>
        </c:scaling>
        <c:delete val="1"/>
        <c:axPos val="b"/>
        <c:numFmt formatCode="ge" sourceLinked="1"/>
        <c:majorTickMark val="none"/>
        <c:minorTickMark val="none"/>
        <c:tickLblPos val="none"/>
        <c:crossAx val="264899872"/>
        <c:crosses val="autoZero"/>
        <c:auto val="1"/>
        <c:lblOffset val="100"/>
        <c:baseTimeUnit val="years"/>
      </c:dateAx>
      <c:valAx>
        <c:axId val="2648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9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流山市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176248</v>
      </c>
      <c r="AJ8" s="56"/>
      <c r="AK8" s="56"/>
      <c r="AL8" s="56"/>
      <c r="AM8" s="56"/>
      <c r="AN8" s="56"/>
      <c r="AO8" s="56"/>
      <c r="AP8" s="57"/>
      <c r="AQ8" s="47">
        <f>データ!R6</f>
        <v>35.32</v>
      </c>
      <c r="AR8" s="47"/>
      <c r="AS8" s="47"/>
      <c r="AT8" s="47"/>
      <c r="AU8" s="47"/>
      <c r="AV8" s="47"/>
      <c r="AW8" s="47"/>
      <c r="AX8" s="47"/>
      <c r="AY8" s="47">
        <f>データ!S6</f>
        <v>4990.03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67.5</v>
      </c>
      <c r="K10" s="47"/>
      <c r="L10" s="47"/>
      <c r="M10" s="47"/>
      <c r="N10" s="47"/>
      <c r="O10" s="47"/>
      <c r="P10" s="47"/>
      <c r="Q10" s="47"/>
      <c r="R10" s="47">
        <f>データ!O6</f>
        <v>98.34</v>
      </c>
      <c r="S10" s="47"/>
      <c r="T10" s="47"/>
      <c r="U10" s="47"/>
      <c r="V10" s="47"/>
      <c r="W10" s="47"/>
      <c r="X10" s="47"/>
      <c r="Y10" s="47"/>
      <c r="Z10" s="78">
        <f>データ!P6</f>
        <v>2624</v>
      </c>
      <c r="AA10" s="78"/>
      <c r="AB10" s="78"/>
      <c r="AC10" s="78"/>
      <c r="AD10" s="78"/>
      <c r="AE10" s="78"/>
      <c r="AF10" s="78"/>
      <c r="AG10" s="78"/>
      <c r="AH10" s="2"/>
      <c r="AI10" s="78">
        <f>データ!T6</f>
        <v>174312</v>
      </c>
      <c r="AJ10" s="78"/>
      <c r="AK10" s="78"/>
      <c r="AL10" s="78"/>
      <c r="AM10" s="78"/>
      <c r="AN10" s="78"/>
      <c r="AO10" s="78"/>
      <c r="AP10" s="78"/>
      <c r="AQ10" s="47">
        <f>データ!U6</f>
        <v>35.31</v>
      </c>
      <c r="AR10" s="47"/>
      <c r="AS10" s="47"/>
      <c r="AT10" s="47"/>
      <c r="AU10" s="47"/>
      <c r="AV10" s="47"/>
      <c r="AW10" s="47"/>
      <c r="AX10" s="47"/>
      <c r="AY10" s="47">
        <f>データ!V6</f>
        <v>4936.62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122203</v>
      </c>
      <c r="D6" s="31">
        <f t="shared" si="3"/>
        <v>46</v>
      </c>
      <c r="E6" s="31">
        <f t="shared" si="3"/>
        <v>1</v>
      </c>
      <c r="F6" s="31">
        <f t="shared" si="3"/>
        <v>0</v>
      </c>
      <c r="G6" s="31">
        <f t="shared" si="3"/>
        <v>1</v>
      </c>
      <c r="H6" s="31" t="str">
        <f t="shared" si="3"/>
        <v>千葉県　流山市</v>
      </c>
      <c r="I6" s="31" t="str">
        <f t="shared" si="3"/>
        <v>法適用</v>
      </c>
      <c r="J6" s="31" t="str">
        <f t="shared" si="3"/>
        <v>水道事業</v>
      </c>
      <c r="K6" s="31" t="str">
        <f t="shared" si="3"/>
        <v>末端給水事業</v>
      </c>
      <c r="L6" s="31" t="str">
        <f t="shared" si="3"/>
        <v>A2</v>
      </c>
      <c r="M6" s="32" t="str">
        <f t="shared" si="3"/>
        <v>-</v>
      </c>
      <c r="N6" s="32">
        <f t="shared" si="3"/>
        <v>67.5</v>
      </c>
      <c r="O6" s="32">
        <f t="shared" si="3"/>
        <v>98.34</v>
      </c>
      <c r="P6" s="32">
        <f t="shared" si="3"/>
        <v>2624</v>
      </c>
      <c r="Q6" s="32">
        <f t="shared" si="3"/>
        <v>176248</v>
      </c>
      <c r="R6" s="32">
        <f t="shared" si="3"/>
        <v>35.32</v>
      </c>
      <c r="S6" s="32">
        <f t="shared" si="3"/>
        <v>4990.03</v>
      </c>
      <c r="T6" s="32">
        <f t="shared" si="3"/>
        <v>174312</v>
      </c>
      <c r="U6" s="32">
        <f t="shared" si="3"/>
        <v>35.31</v>
      </c>
      <c r="V6" s="32">
        <f t="shared" si="3"/>
        <v>4936.62</v>
      </c>
      <c r="W6" s="33">
        <f>IF(W7="",NA(),W7)</f>
        <v>111.54</v>
      </c>
      <c r="X6" s="33">
        <f t="shared" ref="X6:AF6" si="4">IF(X7="",NA(),X7)</f>
        <v>111.88</v>
      </c>
      <c r="Y6" s="33">
        <f t="shared" si="4"/>
        <v>113.21</v>
      </c>
      <c r="Z6" s="33">
        <f t="shared" si="4"/>
        <v>116.25</v>
      </c>
      <c r="AA6" s="33">
        <f t="shared" si="4"/>
        <v>125.76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1254.54</v>
      </c>
      <c r="AT6" s="33">
        <f t="shared" ref="AT6:BB6" si="6">IF(AT7="",NA(),AT7)</f>
        <v>1189.67</v>
      </c>
      <c r="AU6" s="33">
        <f t="shared" si="6"/>
        <v>1197.8499999999999</v>
      </c>
      <c r="AV6" s="33">
        <f t="shared" si="6"/>
        <v>525.09</v>
      </c>
      <c r="AW6" s="33">
        <f t="shared" si="6"/>
        <v>534.65</v>
      </c>
      <c r="AX6" s="33">
        <f t="shared" si="6"/>
        <v>602.73</v>
      </c>
      <c r="AY6" s="33">
        <f t="shared" si="6"/>
        <v>590.46</v>
      </c>
      <c r="AZ6" s="33">
        <f t="shared" si="6"/>
        <v>628.34</v>
      </c>
      <c r="BA6" s="33">
        <f t="shared" si="6"/>
        <v>289.8</v>
      </c>
      <c r="BB6" s="33">
        <f t="shared" si="6"/>
        <v>299.44</v>
      </c>
      <c r="BC6" s="32" t="str">
        <f>IF(BC7="","",IF(BC7="-","【-】","【"&amp;SUBSTITUTE(TEXT(BC7,"#,##0.00"),"-","△")&amp;"】"))</f>
        <v>【262.74】</v>
      </c>
      <c r="BD6" s="33">
        <f>IF(BD7="",NA(),BD7)</f>
        <v>382.72</v>
      </c>
      <c r="BE6" s="33">
        <f t="shared" ref="BE6:BM6" si="7">IF(BE7="",NA(),BE7)</f>
        <v>368.54</v>
      </c>
      <c r="BF6" s="33">
        <f t="shared" si="7"/>
        <v>361.23</v>
      </c>
      <c r="BG6" s="33">
        <f t="shared" si="7"/>
        <v>345.27</v>
      </c>
      <c r="BH6" s="33">
        <f t="shared" si="7"/>
        <v>332.07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93.56</v>
      </c>
      <c r="BP6" s="33">
        <f t="shared" ref="BP6:BX6" si="8">IF(BP7="",NA(),BP7)</f>
        <v>94.41</v>
      </c>
      <c r="BQ6" s="33">
        <f t="shared" si="8"/>
        <v>90.84</v>
      </c>
      <c r="BR6" s="33">
        <f t="shared" si="8"/>
        <v>97.92</v>
      </c>
      <c r="BS6" s="33">
        <f t="shared" si="8"/>
        <v>100.61</v>
      </c>
      <c r="BT6" s="33">
        <f t="shared" si="8"/>
        <v>99</v>
      </c>
      <c r="BU6" s="33">
        <f t="shared" si="8"/>
        <v>99.91</v>
      </c>
      <c r="BV6" s="33">
        <f t="shared" si="8"/>
        <v>99.89</v>
      </c>
      <c r="BW6" s="33">
        <f t="shared" si="8"/>
        <v>107.05</v>
      </c>
      <c r="BX6" s="33">
        <f t="shared" si="8"/>
        <v>106.4</v>
      </c>
      <c r="BY6" s="32" t="str">
        <f>IF(BY7="","",IF(BY7="-","【-】","【"&amp;SUBSTITUTE(TEXT(BY7,"#,##0.00"),"-","△")&amp;"】"))</f>
        <v>【104.99】</v>
      </c>
      <c r="BZ6" s="33">
        <f>IF(BZ7="",NA(),BZ7)</f>
        <v>189.99</v>
      </c>
      <c r="CA6" s="33">
        <f t="shared" ref="CA6:CI6" si="9">IF(CA7="",NA(),CA7)</f>
        <v>188.38</v>
      </c>
      <c r="CB6" s="33">
        <f t="shared" si="9"/>
        <v>194.54</v>
      </c>
      <c r="CC6" s="33">
        <f t="shared" si="9"/>
        <v>180.81</v>
      </c>
      <c r="CD6" s="33">
        <f t="shared" si="9"/>
        <v>171.33</v>
      </c>
      <c r="CE6" s="33">
        <f t="shared" si="9"/>
        <v>164.03</v>
      </c>
      <c r="CF6" s="33">
        <f t="shared" si="9"/>
        <v>164.25</v>
      </c>
      <c r="CG6" s="33">
        <f t="shared" si="9"/>
        <v>165.34</v>
      </c>
      <c r="CH6" s="33">
        <f t="shared" si="9"/>
        <v>155.09</v>
      </c>
      <c r="CI6" s="33">
        <f t="shared" si="9"/>
        <v>156.29</v>
      </c>
      <c r="CJ6" s="32" t="str">
        <f>IF(CJ7="","",IF(CJ7="-","【-】","【"&amp;SUBSTITUTE(TEXT(CJ7,"#,##0.00"),"-","△")&amp;"】"))</f>
        <v>【163.72】</v>
      </c>
      <c r="CK6" s="33">
        <f>IF(CK7="",NA(),CK7)</f>
        <v>81.3</v>
      </c>
      <c r="CL6" s="33">
        <f t="shared" ref="CL6:CT6" si="10">IF(CL7="",NA(),CL7)</f>
        <v>78.209999999999994</v>
      </c>
      <c r="CM6" s="33">
        <f t="shared" si="10"/>
        <v>78.23</v>
      </c>
      <c r="CN6" s="33">
        <f t="shared" si="10"/>
        <v>80.44</v>
      </c>
      <c r="CO6" s="33">
        <f t="shared" si="10"/>
        <v>81.569999999999993</v>
      </c>
      <c r="CP6" s="33">
        <f t="shared" si="10"/>
        <v>63.07</v>
      </c>
      <c r="CQ6" s="33">
        <f t="shared" si="10"/>
        <v>62.71</v>
      </c>
      <c r="CR6" s="33">
        <f t="shared" si="10"/>
        <v>62.15</v>
      </c>
      <c r="CS6" s="33">
        <f t="shared" si="10"/>
        <v>61.61</v>
      </c>
      <c r="CT6" s="33">
        <f t="shared" si="10"/>
        <v>62.34</v>
      </c>
      <c r="CU6" s="32" t="str">
        <f>IF(CU7="","",IF(CU7="-","【-】","【"&amp;SUBSTITUTE(TEXT(CU7,"#,##0.00"),"-","△")&amp;"】"))</f>
        <v>【59.76】</v>
      </c>
      <c r="CV6" s="33">
        <f>IF(CV7="",NA(),CV7)</f>
        <v>92.81</v>
      </c>
      <c r="CW6" s="33">
        <f t="shared" ref="CW6:DE6" si="11">IF(CW7="",NA(),CW7)</f>
        <v>93.15</v>
      </c>
      <c r="CX6" s="33">
        <f t="shared" si="11"/>
        <v>95.24</v>
      </c>
      <c r="CY6" s="33">
        <f t="shared" si="11"/>
        <v>94.06</v>
      </c>
      <c r="CZ6" s="33">
        <f t="shared" si="11"/>
        <v>94.63</v>
      </c>
      <c r="DA6" s="33">
        <f t="shared" si="11"/>
        <v>89.96</v>
      </c>
      <c r="DB6" s="33">
        <f t="shared" si="11"/>
        <v>90.54</v>
      </c>
      <c r="DC6" s="33">
        <f t="shared" si="11"/>
        <v>90.64</v>
      </c>
      <c r="DD6" s="33">
        <f t="shared" si="11"/>
        <v>90.23</v>
      </c>
      <c r="DE6" s="33">
        <f t="shared" si="11"/>
        <v>90.15</v>
      </c>
      <c r="DF6" s="32" t="str">
        <f>IF(DF7="","",IF(DF7="-","【-】","【"&amp;SUBSTITUTE(TEXT(DF7,"#,##0.00"),"-","△")&amp;"】"))</f>
        <v>【89.95】</v>
      </c>
      <c r="DG6" s="33">
        <f>IF(DG7="",NA(),DG7)</f>
        <v>35.68</v>
      </c>
      <c r="DH6" s="33">
        <f t="shared" ref="DH6:DP6" si="12">IF(DH7="",NA(),DH7)</f>
        <v>36.049999999999997</v>
      </c>
      <c r="DI6" s="33">
        <f t="shared" si="12"/>
        <v>37.24</v>
      </c>
      <c r="DJ6" s="33">
        <f t="shared" si="12"/>
        <v>38.1</v>
      </c>
      <c r="DK6" s="33">
        <f t="shared" si="12"/>
        <v>39.97</v>
      </c>
      <c r="DL6" s="33">
        <f t="shared" si="12"/>
        <v>41.47</v>
      </c>
      <c r="DM6" s="33">
        <f t="shared" si="12"/>
        <v>42.43</v>
      </c>
      <c r="DN6" s="33">
        <f t="shared" si="12"/>
        <v>43.24</v>
      </c>
      <c r="DO6" s="33">
        <f t="shared" si="12"/>
        <v>46.36</v>
      </c>
      <c r="DP6" s="33">
        <f t="shared" si="12"/>
        <v>47.37</v>
      </c>
      <c r="DQ6" s="32" t="str">
        <f>IF(DQ7="","",IF(DQ7="-","【-】","【"&amp;SUBSTITUTE(TEXT(DQ7,"#,##0.00"),"-","△")&amp;"】"))</f>
        <v>【47.18】</v>
      </c>
      <c r="DR6" s="32">
        <f>IF(DR7="",NA(),DR7)</f>
        <v>0</v>
      </c>
      <c r="DS6" s="32">
        <f t="shared" ref="DS6:EA6" si="13">IF(DS7="",NA(),DS7)</f>
        <v>0</v>
      </c>
      <c r="DT6" s="32">
        <f t="shared" si="13"/>
        <v>0</v>
      </c>
      <c r="DU6" s="33">
        <f t="shared" si="13"/>
        <v>1.96</v>
      </c>
      <c r="DV6" s="33">
        <f t="shared" si="13"/>
        <v>2.48</v>
      </c>
      <c r="DW6" s="33">
        <f t="shared" si="13"/>
        <v>9.92</v>
      </c>
      <c r="DX6" s="33">
        <f t="shared" si="13"/>
        <v>11.07</v>
      </c>
      <c r="DY6" s="33">
        <f t="shared" si="13"/>
        <v>12.21</v>
      </c>
      <c r="DZ6" s="33">
        <f t="shared" si="13"/>
        <v>13.57</v>
      </c>
      <c r="EA6" s="33">
        <f t="shared" si="13"/>
        <v>14.27</v>
      </c>
      <c r="EB6" s="32" t="str">
        <f>IF(EB7="","",IF(EB7="-","【-】","【"&amp;SUBSTITUTE(TEXT(EB7,"#,##0.00"),"-","△")&amp;"】"))</f>
        <v>【13.18】</v>
      </c>
      <c r="EC6" s="33">
        <f>IF(EC7="",NA(),EC7)</f>
        <v>1.2</v>
      </c>
      <c r="ED6" s="33">
        <f t="shared" ref="ED6:EL6" si="14">IF(ED7="",NA(),ED7)</f>
        <v>1.1100000000000001</v>
      </c>
      <c r="EE6" s="33">
        <f t="shared" si="14"/>
        <v>0.5</v>
      </c>
      <c r="EF6" s="33">
        <f t="shared" si="14"/>
        <v>0.83</v>
      </c>
      <c r="EG6" s="33">
        <f t="shared" si="14"/>
        <v>0.56999999999999995</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122203</v>
      </c>
      <c r="D7" s="35">
        <v>46</v>
      </c>
      <c r="E7" s="35">
        <v>1</v>
      </c>
      <c r="F7" s="35">
        <v>0</v>
      </c>
      <c r="G7" s="35">
        <v>1</v>
      </c>
      <c r="H7" s="35" t="s">
        <v>92</v>
      </c>
      <c r="I7" s="35" t="s">
        <v>93</v>
      </c>
      <c r="J7" s="35" t="s">
        <v>94</v>
      </c>
      <c r="K7" s="35" t="s">
        <v>95</v>
      </c>
      <c r="L7" s="35" t="s">
        <v>96</v>
      </c>
      <c r="M7" s="36" t="s">
        <v>97</v>
      </c>
      <c r="N7" s="36">
        <v>67.5</v>
      </c>
      <c r="O7" s="36">
        <v>98.34</v>
      </c>
      <c r="P7" s="36">
        <v>2624</v>
      </c>
      <c r="Q7" s="36">
        <v>176248</v>
      </c>
      <c r="R7" s="36">
        <v>35.32</v>
      </c>
      <c r="S7" s="36">
        <v>4990.03</v>
      </c>
      <c r="T7" s="36">
        <v>174312</v>
      </c>
      <c r="U7" s="36">
        <v>35.31</v>
      </c>
      <c r="V7" s="36">
        <v>4936.62</v>
      </c>
      <c r="W7" s="36">
        <v>111.54</v>
      </c>
      <c r="X7" s="36">
        <v>111.88</v>
      </c>
      <c r="Y7" s="36">
        <v>113.21</v>
      </c>
      <c r="Z7" s="36">
        <v>116.25</v>
      </c>
      <c r="AA7" s="36">
        <v>125.76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1254.54</v>
      </c>
      <c r="AT7" s="36">
        <v>1189.67</v>
      </c>
      <c r="AU7" s="36">
        <v>1197.8499999999999</v>
      </c>
      <c r="AV7" s="36">
        <v>525.09</v>
      </c>
      <c r="AW7" s="36">
        <v>534.65</v>
      </c>
      <c r="AX7" s="36">
        <v>602.73</v>
      </c>
      <c r="AY7" s="36">
        <v>590.46</v>
      </c>
      <c r="AZ7" s="36">
        <v>628.34</v>
      </c>
      <c r="BA7" s="36">
        <v>289.8</v>
      </c>
      <c r="BB7" s="36">
        <v>299.44</v>
      </c>
      <c r="BC7" s="36">
        <v>262.74</v>
      </c>
      <c r="BD7" s="36">
        <v>382.72</v>
      </c>
      <c r="BE7" s="36">
        <v>368.54</v>
      </c>
      <c r="BF7" s="36">
        <v>361.23</v>
      </c>
      <c r="BG7" s="36">
        <v>345.27</v>
      </c>
      <c r="BH7" s="36">
        <v>332.07</v>
      </c>
      <c r="BI7" s="36">
        <v>310.79000000000002</v>
      </c>
      <c r="BJ7" s="36">
        <v>299.16000000000003</v>
      </c>
      <c r="BK7" s="36">
        <v>297.13</v>
      </c>
      <c r="BL7" s="36">
        <v>301.99</v>
      </c>
      <c r="BM7" s="36">
        <v>298.08999999999997</v>
      </c>
      <c r="BN7" s="36">
        <v>276.38</v>
      </c>
      <c r="BO7" s="36">
        <v>93.56</v>
      </c>
      <c r="BP7" s="36">
        <v>94.41</v>
      </c>
      <c r="BQ7" s="36">
        <v>90.84</v>
      </c>
      <c r="BR7" s="36">
        <v>97.92</v>
      </c>
      <c r="BS7" s="36">
        <v>100.61</v>
      </c>
      <c r="BT7" s="36">
        <v>99</v>
      </c>
      <c r="BU7" s="36">
        <v>99.91</v>
      </c>
      <c r="BV7" s="36">
        <v>99.89</v>
      </c>
      <c r="BW7" s="36">
        <v>107.05</v>
      </c>
      <c r="BX7" s="36">
        <v>106.4</v>
      </c>
      <c r="BY7" s="36">
        <v>104.99</v>
      </c>
      <c r="BZ7" s="36">
        <v>189.99</v>
      </c>
      <c r="CA7" s="36">
        <v>188.38</v>
      </c>
      <c r="CB7" s="36">
        <v>194.54</v>
      </c>
      <c r="CC7" s="36">
        <v>180.81</v>
      </c>
      <c r="CD7" s="36">
        <v>171.33</v>
      </c>
      <c r="CE7" s="36">
        <v>164.03</v>
      </c>
      <c r="CF7" s="36">
        <v>164.25</v>
      </c>
      <c r="CG7" s="36">
        <v>165.34</v>
      </c>
      <c r="CH7" s="36">
        <v>155.09</v>
      </c>
      <c r="CI7" s="36">
        <v>156.29</v>
      </c>
      <c r="CJ7" s="36">
        <v>163.72</v>
      </c>
      <c r="CK7" s="36">
        <v>81.3</v>
      </c>
      <c r="CL7" s="36">
        <v>78.209999999999994</v>
      </c>
      <c r="CM7" s="36">
        <v>78.23</v>
      </c>
      <c r="CN7" s="36">
        <v>80.44</v>
      </c>
      <c r="CO7" s="36">
        <v>81.569999999999993</v>
      </c>
      <c r="CP7" s="36">
        <v>63.07</v>
      </c>
      <c r="CQ7" s="36">
        <v>62.71</v>
      </c>
      <c r="CR7" s="36">
        <v>62.15</v>
      </c>
      <c r="CS7" s="36">
        <v>61.61</v>
      </c>
      <c r="CT7" s="36">
        <v>62.34</v>
      </c>
      <c r="CU7" s="36">
        <v>59.76</v>
      </c>
      <c r="CV7" s="36">
        <v>92.81</v>
      </c>
      <c r="CW7" s="36">
        <v>93.15</v>
      </c>
      <c r="CX7" s="36">
        <v>95.24</v>
      </c>
      <c r="CY7" s="36">
        <v>94.06</v>
      </c>
      <c r="CZ7" s="36">
        <v>94.63</v>
      </c>
      <c r="DA7" s="36">
        <v>89.96</v>
      </c>
      <c r="DB7" s="36">
        <v>90.54</v>
      </c>
      <c r="DC7" s="36">
        <v>90.64</v>
      </c>
      <c r="DD7" s="36">
        <v>90.23</v>
      </c>
      <c r="DE7" s="36">
        <v>90.15</v>
      </c>
      <c r="DF7" s="36">
        <v>89.95</v>
      </c>
      <c r="DG7" s="36">
        <v>35.68</v>
      </c>
      <c r="DH7" s="36">
        <v>36.049999999999997</v>
      </c>
      <c r="DI7" s="36">
        <v>37.24</v>
      </c>
      <c r="DJ7" s="36">
        <v>38.1</v>
      </c>
      <c r="DK7" s="36">
        <v>39.97</v>
      </c>
      <c r="DL7" s="36">
        <v>41.47</v>
      </c>
      <c r="DM7" s="36">
        <v>42.43</v>
      </c>
      <c r="DN7" s="36">
        <v>43.24</v>
      </c>
      <c r="DO7" s="36">
        <v>46.36</v>
      </c>
      <c r="DP7" s="36">
        <v>47.37</v>
      </c>
      <c r="DQ7" s="36">
        <v>47.18</v>
      </c>
      <c r="DR7" s="36">
        <v>0</v>
      </c>
      <c r="DS7" s="36">
        <v>0</v>
      </c>
      <c r="DT7" s="36">
        <v>0</v>
      </c>
      <c r="DU7" s="36">
        <v>1.96</v>
      </c>
      <c r="DV7" s="36">
        <v>2.48</v>
      </c>
      <c r="DW7" s="36">
        <v>9.92</v>
      </c>
      <c r="DX7" s="36">
        <v>11.07</v>
      </c>
      <c r="DY7" s="36">
        <v>12.21</v>
      </c>
      <c r="DZ7" s="36">
        <v>13.57</v>
      </c>
      <c r="EA7" s="36">
        <v>14.27</v>
      </c>
      <c r="EB7" s="36">
        <v>13.18</v>
      </c>
      <c r="EC7" s="36">
        <v>1.2</v>
      </c>
      <c r="ED7" s="36">
        <v>1.1100000000000001</v>
      </c>
      <c r="EE7" s="36">
        <v>0.5</v>
      </c>
      <c r="EF7" s="36">
        <v>0.83</v>
      </c>
      <c r="EG7" s="36">
        <v>0.56999999999999995</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2017-02-07T23:36:13Z</cp:lastPrinted>
  <dcterms:created xsi:type="dcterms:W3CDTF">2017-02-01T08:38:36Z</dcterms:created>
  <dcterms:modified xsi:type="dcterms:W3CDTF">2017-02-09T00:03:31Z</dcterms:modified>
  <cp:category/>
</cp:coreProperties>
</file>