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<sst xmlns="http://schemas.openxmlformats.org/spreadsheetml/2006/main" count="221" uniqueCount="111">
  <si>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</si>
  <si>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</si>
  <si>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</si>
  <si>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</si>
  <si>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</si>
  <si>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</si>
  <si>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</si>
  <si>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</si>
  <si>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</si>
  <si>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</si>
  <si>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</si>
  <si>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</si>
  <si>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</si>
  <si>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</si>
  <si>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</si>
  <si>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</si>
  <si>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</si>
  <si>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</si>
  <si>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</si>
  <si>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</si>
  <si>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</si>
  <si>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</si>
  <si>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</si>
  <si>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</si>
  <si>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</si>
  <si>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</si>
  <si>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</si>
  <si>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</si>
  <si>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</si>
  <si>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</si>
  <si>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</si>
  <si>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</si>
  <si>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</si>
  <si>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</si>
  <si>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</si>
  <si>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</si>
  <si>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</si>
  <si>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</si>
  <si>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</si>
  <si>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</si>
  <si>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</si>
  <si>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</si>
  <si>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</si>
  <si>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</si>
  <si>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</si>
  <si>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</si>
  <si>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</si>
  <si>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</si>
  <si>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</si>
  <si>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</si>
  <si>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</si>
  <si>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</si>
  <si>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</si>
  <si>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</si>
  <si>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</si>
  <si>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</si>
  <si>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</si>
  <si>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</si>
  <si>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</si>
  <si>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</si>
  <si>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</si>
  <si>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</si>
  <si>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</si>
  <si>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</si>
  <si>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</si>
  <si>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</si>
  <si>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</si>
  <si>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</si>
  <si>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</si>
  <si>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</si>
  <si>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</si>
  <si>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</si>
  <si>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</si>
  <si>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</si>
  <si>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</si>
  <si>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</si>
  <si>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</si>
  <si>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</si>
  <si>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</si>
  <si>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</si>
  <si>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</si>
  <si>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</si>
  <si>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</si>
  <si>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</si>
  <si>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</si>
  <si>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</si>
  <si>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</si>
  <si>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</si>
  <si>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</si>
  <si>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</si>
  <si>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</si>
  <si>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</si>
  <si>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</si>
  <si>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</si>
  <si>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</si>
  <si>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</si>
  <si>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袖ケ浦市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</si>
  <si>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</si>
  <si>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</si>
  <si>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</si>
  <si>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</si>
  <si>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</si>
  <si>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</si>
  <si>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</si>
  <si>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</si>
  <si>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</si>
  <si>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</si>
  <si>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</si>
  <si>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袖ケ浦市の農業集落排水事業は、平成１０年から袖ケ浦東部地区、平成１５年から松川地区、平成２４年から平岡地区が供用開始しており、計３地区となっております。
　収益的収支比率及び企業債残高対事業規模比率の数値は、平岡地区の整備工事のため一時的に悪化しておりますが、平成２７年度をもって平岡地区の整備工事が終了したため、今後は改善していく予定となっております。
　経費回収率及び施設利用率については、平岡地区の供用開始によって一時的に数値が悪化してますが、水洗化率の上昇に伴い改善に向かっているため、今後も水洗化率上昇のため取り組んでいきます。
　汚水処理原価については、類似団体とほぼ同じ数値であるものの、依然として高い水準にあるため、料金収入の確保を図るとともに、維持管理費等の更なる縮減を図っていく必要があります。
</t>
    <phoneticPr fontId="4"/>
  </si>
  <si>
    <t>　袖ケ浦市の農業集落排水施設は平成１０年から供用を開始しているため、老朽化は進んでいませんが、今後、処理場や管渠の計画的な更新を図っていく必要があります。</t>
    <phoneticPr fontId="4"/>
  </si>
  <si>
    <t>　農業集落排水事業の特性上、経費回収率が低く、汚水処理原価が高くなっており、料金改定の検討や維持管理費等の更なる縮減を図っていく必要があります。また、設備の計画的な更新を踏まえた上での、効率的な施設維持管理を行っていく必要があります。
　料金改定については、公営企業法適用業務の中で経営戦略の策定を行い、適正料金について検討していきます。
　また、平成２８年度より処理施設の包括的維持管理委託を行うことで、維持管理費等の更なる縮減や効率的な施設維持管理を図っています。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</si>
</sst>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169856"/>
        <c:axId val="40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40169856"/>
        <c:axId val="40171776"/>
      </c:lineChart>
      <c:dateAx>
        <c:axId val="40169856"/>
        <c:scaling>
          <c:orientation val="minMax"/>
        </c:scaling>
        <c:delete val="1"/>
        <c:axPos val="b"/>
        <c:numFmt formatCode="ge" sourceLinked="1"/>
        <c:majorTickMark val="none"/>
        <c:minorTickMark val="none"/>
        <c:tickLblPos val="none"/>
        <c:crossAx val="40171776"/>
        <c:crosses val="autoZero"/>
        <c:auto val="1"/>
        <c:lblOffset val="100"/>
        <c:baseTimeUnit val="years"/>
      </c:dateAx>
      <c:valAx>
        <c:axId val="401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51.99</c:v>
                </c:pt>
                <c:pt idx="1">
                  <c:v>51.99</c:v>
                </c:pt>
                <c:pt idx="2">
                  <c:v>31.69</c:v>
                </c:pt>
                <c:pt idx="3">
                  <c:v>36.89</c:v>
                </c:pt>
                <c:pt idx="4">
                  <c:v>40.159999999999997</c:v>
                </c:pt>
              </c:numCache>
            </c:numRef>
          </c:val>
        </c:ser>
        <c:dLbls>
          <c:showLegendKey val="0"/>
          <c:showVal val="0"/>
          <c:showCatName val="0"/>
          <c:showSerName val="0"/>
          <c:showPercent val="0"/>
          <c:showBubbleSize val="0"/>
        </c:dLbls>
        <c:gapWidth val="150"/>
        <c:axId val="61356288"/>
        <c:axId val="613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61356288"/>
        <c:axId val="61374848"/>
      </c:lineChart>
      <c:dateAx>
        <c:axId val="61356288"/>
        <c:scaling>
          <c:orientation val="minMax"/>
        </c:scaling>
        <c:delete val="1"/>
        <c:axPos val="b"/>
        <c:numFmt formatCode="ge" sourceLinked="1"/>
        <c:majorTickMark val="none"/>
        <c:minorTickMark val="none"/>
        <c:tickLblPos val="none"/>
        <c:crossAx val="61374848"/>
        <c:crosses val="autoZero"/>
        <c:auto val="1"/>
        <c:lblOffset val="100"/>
        <c:baseTimeUnit val="years"/>
      </c:dateAx>
      <c:valAx>
        <c:axId val="613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84.33</c:v>
                </c:pt>
                <c:pt idx="1">
                  <c:v>64.41</c:v>
                </c:pt>
                <c:pt idx="2">
                  <c:v>70.78</c:v>
                </c:pt>
                <c:pt idx="3">
                  <c:v>73.37</c:v>
                </c:pt>
                <c:pt idx="4">
                  <c:v>75.22</c:v>
                </c:pt>
              </c:numCache>
            </c:numRef>
          </c:val>
        </c:ser>
        <c:dLbls>
          <c:showLegendKey val="0"/>
          <c:showVal val="0"/>
          <c:showCatName val="0"/>
          <c:showSerName val="0"/>
          <c:showPercent val="0"/>
          <c:showBubbleSize val="0"/>
        </c:dLbls>
        <c:gapWidth val="150"/>
        <c:axId val="131274624"/>
        <c:axId val="1312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31274624"/>
        <c:axId val="131280896"/>
      </c:lineChart>
      <c:dateAx>
        <c:axId val="131274624"/>
        <c:scaling>
          <c:orientation val="minMax"/>
        </c:scaling>
        <c:delete val="1"/>
        <c:axPos val="b"/>
        <c:numFmt formatCode="ge" sourceLinked="1"/>
        <c:majorTickMark val="none"/>
        <c:minorTickMark val="none"/>
        <c:tickLblPos val="none"/>
        <c:crossAx val="131280896"/>
        <c:crosses val="autoZero"/>
        <c:auto val="1"/>
        <c:lblOffset val="100"/>
        <c:baseTimeUnit val="years"/>
      </c:dateAx>
      <c:valAx>
        <c:axId val="1312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93.07</c:v>
                </c:pt>
                <c:pt idx="1">
                  <c:v>87.2</c:v>
                </c:pt>
                <c:pt idx="2">
                  <c:v>86.09</c:v>
                </c:pt>
                <c:pt idx="3">
                  <c:v>85.34</c:v>
                </c:pt>
                <c:pt idx="4">
                  <c:v>84.23</c:v>
                </c:pt>
              </c:numCache>
            </c:numRef>
          </c:val>
        </c:ser>
        <c:dLbls>
          <c:showLegendKey val="0"/>
          <c:showVal val="0"/>
          <c:showCatName val="0"/>
          <c:showSerName val="0"/>
          <c:showPercent val="0"/>
          <c:showBubbleSize val="0"/>
        </c:dLbls>
        <c:gapWidth val="150"/>
        <c:axId val="48907776"/>
        <c:axId val="48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07776"/>
        <c:axId val="48909696"/>
      </c:lineChart>
      <c:dateAx>
        <c:axId val="48907776"/>
        <c:scaling>
          <c:orientation val="minMax"/>
        </c:scaling>
        <c:delete val="1"/>
        <c:axPos val="b"/>
        <c:numFmt formatCode="ge" sourceLinked="1"/>
        <c:majorTickMark val="none"/>
        <c:minorTickMark val="none"/>
        <c:tickLblPos val="none"/>
        <c:crossAx val="48909696"/>
        <c:crosses val="autoZero"/>
        <c:auto val="1"/>
        <c:lblOffset val="100"/>
        <c:baseTimeUnit val="years"/>
      </c:dateAx>
      <c:valAx>
        <c:axId val="489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936064"/>
        <c:axId val="489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36064"/>
        <c:axId val="48937984"/>
      </c:lineChart>
      <c:dateAx>
        <c:axId val="48936064"/>
        <c:scaling>
          <c:orientation val="minMax"/>
        </c:scaling>
        <c:delete val="1"/>
        <c:axPos val="b"/>
        <c:numFmt formatCode="ge" sourceLinked="1"/>
        <c:majorTickMark val="none"/>
        <c:minorTickMark val="none"/>
        <c:tickLblPos val="none"/>
        <c:crossAx val="48937984"/>
        <c:crosses val="autoZero"/>
        <c:auto val="1"/>
        <c:lblOffset val="100"/>
        <c:baseTimeUnit val="years"/>
      </c:dateAx>
      <c:valAx>
        <c:axId val="48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490368"/>
        <c:axId val="464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490368"/>
        <c:axId val="46492288"/>
      </c:lineChart>
      <c:dateAx>
        <c:axId val="46490368"/>
        <c:scaling>
          <c:orientation val="minMax"/>
        </c:scaling>
        <c:delete val="1"/>
        <c:axPos val="b"/>
        <c:numFmt formatCode="ge" sourceLinked="1"/>
        <c:majorTickMark val="none"/>
        <c:minorTickMark val="none"/>
        <c:tickLblPos val="none"/>
        <c:crossAx val="46492288"/>
        <c:crosses val="autoZero"/>
        <c:auto val="1"/>
        <c:lblOffset val="100"/>
        <c:baseTimeUnit val="years"/>
      </c:dateAx>
      <c:valAx>
        <c:axId val="464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18656"/>
        <c:axId val="465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18656"/>
        <c:axId val="46520576"/>
      </c:lineChart>
      <c:dateAx>
        <c:axId val="46518656"/>
        <c:scaling>
          <c:orientation val="minMax"/>
        </c:scaling>
        <c:delete val="1"/>
        <c:axPos val="b"/>
        <c:numFmt formatCode="ge" sourceLinked="1"/>
        <c:majorTickMark val="none"/>
        <c:minorTickMark val="none"/>
        <c:tickLblPos val="none"/>
        <c:crossAx val="46520576"/>
        <c:crosses val="autoZero"/>
        <c:auto val="1"/>
        <c:lblOffset val="100"/>
        <c:baseTimeUnit val="years"/>
      </c:dateAx>
      <c:valAx>
        <c:axId val="465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173760"/>
        <c:axId val="611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173760"/>
        <c:axId val="61175680"/>
      </c:lineChart>
      <c:dateAx>
        <c:axId val="61173760"/>
        <c:scaling>
          <c:orientation val="minMax"/>
        </c:scaling>
        <c:delete val="1"/>
        <c:axPos val="b"/>
        <c:numFmt formatCode="ge" sourceLinked="1"/>
        <c:majorTickMark val="none"/>
        <c:minorTickMark val="none"/>
        <c:tickLblPos val="none"/>
        <c:crossAx val="61175680"/>
        <c:crosses val="autoZero"/>
        <c:auto val="1"/>
        <c:lblOffset val="100"/>
        <c:baseTimeUnit val="years"/>
      </c:dateAx>
      <c:valAx>
        <c:axId val="611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1884.55</c:v>
                </c:pt>
                <c:pt idx="1">
                  <c:v>2864.81</c:v>
                </c:pt>
                <c:pt idx="2">
                  <c:v>2881.3</c:v>
                </c:pt>
                <c:pt idx="3">
                  <c:v>2511.94</c:v>
                </c:pt>
                <c:pt idx="4">
                  <c:v>5934.7</c:v>
                </c:pt>
              </c:numCache>
            </c:numRef>
          </c:val>
        </c:ser>
        <c:dLbls>
          <c:showLegendKey val="0"/>
          <c:showVal val="0"/>
          <c:showCatName val="0"/>
          <c:showSerName val="0"/>
          <c:showPercent val="0"/>
          <c:showBubbleSize val="0"/>
        </c:dLbls>
        <c:gapWidth val="150"/>
        <c:axId val="61193600"/>
        <c:axId val="612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61193600"/>
        <c:axId val="61203968"/>
      </c:lineChart>
      <c:dateAx>
        <c:axId val="61193600"/>
        <c:scaling>
          <c:orientation val="minMax"/>
        </c:scaling>
        <c:delete val="1"/>
        <c:axPos val="b"/>
        <c:numFmt formatCode="ge" sourceLinked="1"/>
        <c:majorTickMark val="none"/>
        <c:minorTickMark val="none"/>
        <c:tickLblPos val="none"/>
        <c:crossAx val="61203968"/>
        <c:crosses val="autoZero"/>
        <c:auto val="1"/>
        <c:lblOffset val="100"/>
        <c:baseTimeUnit val="years"/>
      </c:dateAx>
      <c:valAx>
        <c:axId val="612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40.24</c:v>
                </c:pt>
                <c:pt idx="1">
                  <c:v>36.25</c:v>
                </c:pt>
                <c:pt idx="2">
                  <c:v>41.32</c:v>
                </c:pt>
                <c:pt idx="3">
                  <c:v>45.96</c:v>
                </c:pt>
                <c:pt idx="4">
                  <c:v>46.08</c:v>
                </c:pt>
              </c:numCache>
            </c:numRef>
          </c:val>
        </c:ser>
        <c:dLbls>
          <c:showLegendKey val="0"/>
          <c:showVal val="0"/>
          <c:showCatName val="0"/>
          <c:showSerName val="0"/>
          <c:showPercent val="0"/>
          <c:showBubbleSize val="0"/>
        </c:dLbls>
        <c:gapWidth val="150"/>
        <c:axId val="61303808"/>
        <c:axId val="613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61303808"/>
        <c:axId val="61310080"/>
      </c:lineChart>
      <c:dateAx>
        <c:axId val="61303808"/>
        <c:scaling>
          <c:orientation val="minMax"/>
        </c:scaling>
        <c:delete val="1"/>
        <c:axPos val="b"/>
        <c:numFmt formatCode="ge" sourceLinked="1"/>
        <c:majorTickMark val="none"/>
        <c:minorTickMark val="none"/>
        <c:tickLblPos val="none"/>
        <c:crossAx val="61310080"/>
        <c:crosses val="autoZero"/>
        <c:auto val="1"/>
        <c:lblOffset val="100"/>
        <c:baseTimeUnit val="years"/>
      </c:dateAx>
      <c:valAx>
        <c:axId val="613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299.42</c:v>
                </c:pt>
                <c:pt idx="1">
                  <c:v>352.32</c:v>
                </c:pt>
                <c:pt idx="2">
                  <c:v>307.75</c:v>
                </c:pt>
                <c:pt idx="3">
                  <c:v>283</c:v>
                </c:pt>
                <c:pt idx="4">
                  <c:v>284.02</c:v>
                </c:pt>
              </c:numCache>
            </c:numRef>
          </c:val>
        </c:ser>
        <c:dLbls>
          <c:showLegendKey val="0"/>
          <c:showVal val="0"/>
          <c:showCatName val="0"/>
          <c:showSerName val="0"/>
          <c:showPercent val="0"/>
          <c:showBubbleSize val="0"/>
        </c:dLbls>
        <c:gapWidth val="150"/>
        <c:axId val="61344384"/>
        <c:axId val="61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61344384"/>
        <c:axId val="61346560"/>
      </c:lineChart>
      <c:dateAx>
        <c:axId val="61344384"/>
        <c:scaling>
          <c:orientation val="minMax"/>
        </c:scaling>
        <c:delete val="1"/>
        <c:axPos val="b"/>
        <c:numFmt formatCode="ge" sourceLinked="1"/>
        <c:majorTickMark val="none"/>
        <c:minorTickMark val="none"/>
        <c:tickLblPos val="none"/>
        <c:crossAx val="61346560"/>
        <c:crosses val="autoZero"/>
        <c:auto val="1"/>
        <c:lblOffset val="100"/>
        <c:baseTimeUnit val="years"/>
      </c:dateAx>
      <c:valAx>
        <c:axId val="61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W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袖ケ浦市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62063</v>
      </c>
      <c r="AM8" s="47"/>
      <c r="AN8" s="47"/>
      <c r="AO8" s="47"/>
      <c r="AP8" s="47"/>
      <c r="AQ8" s="47"/>
      <c r="AR8" s="47"/>
      <c r="AS8" s="47"/>
      <c r="AT8" s="43">
        <f>データ!S6</f>
        <v>94.93</v>
      </c>
      <c r="AU8" s="43"/>
      <c r="AV8" s="43"/>
      <c r="AW8" s="43"/>
      <c r="AX8" s="43"/>
      <c r="AY8" s="43"/>
      <c r="AZ8" s="43"/>
      <c r="BA8" s="43"/>
      <c r="BB8" s="43">
        <f>データ!T6</f>
        <v>653.78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7.13</v>
      </c>
      <c r="Q10" s="43"/>
      <c r="R10" s="43"/>
      <c r="S10" s="43"/>
      <c r="T10" s="43"/>
      <c r="U10" s="43"/>
      <c r="V10" s="43"/>
      <c r="W10" s="43">
        <f>データ!P6</f>
        <v>98.26</v>
      </c>
      <c r="X10" s="43"/>
      <c r="Y10" s="43"/>
      <c r="Z10" s="43"/>
      <c r="AA10" s="43"/>
      <c r="AB10" s="43"/>
      <c r="AC10" s="43"/>
      <c r="AD10" s="47">
        <f>データ!Q6</f>
        <v>2301</v>
      </c>
      <c r="AE10" s="47"/>
      <c r="AF10" s="47"/>
      <c r="AG10" s="47"/>
      <c r="AH10" s="47"/>
      <c r="AI10" s="47"/>
      <c r="AJ10" s="47"/>
      <c r="AK10" s="2"/>
      <c r="AL10" s="47">
        <f>データ!U6</f>
        <v>4431</v>
      </c>
      <c r="AM10" s="47"/>
      <c r="AN10" s="47"/>
      <c r="AO10" s="47"/>
      <c r="AP10" s="47"/>
      <c r="AQ10" s="47"/>
      <c r="AR10" s="47"/>
      <c r="AS10" s="47"/>
      <c r="AT10" s="43">
        <f>データ!V6</f>
        <v>1.98</v>
      </c>
      <c r="AU10" s="43"/>
      <c r="AV10" s="43"/>
      <c r="AW10" s="43"/>
      <c r="AX10" s="43"/>
      <c r="AY10" s="43"/>
      <c r="AZ10" s="43"/>
      <c r="BA10" s="43"/>
      <c r="BB10" s="43">
        <f>データ!W6</f>
        <v>2237.88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122297</v>
      </c>
      <c r="D6" s="31">
        <f t="shared" si="3"/>
        <v>47</v>
      </c>
      <c r="E6" s="31">
        <f t="shared" si="3"/>
        <v>17</v>
      </c>
      <c r="F6" s="31">
        <f t="shared" si="3"/>
        <v>5</v>
      </c>
      <c r="G6" s="31">
        <f t="shared" si="3"/>
        <v>0</v>
      </c>
      <c r="H6" s="31" t="str">
        <f t="shared" si="3"/>
        <v>千葉県　袖ケ浦市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7.13</v>
      </c>
      <c r="P6" s="32">
        <f t="shared" si="3"/>
        <v>98.26</v>
      </c>
      <c r="Q6" s="32">
        <f t="shared" si="3"/>
        <v>2301</v>
      </c>
      <c r="R6" s="32">
        <f t="shared" si="3"/>
        <v>62063</v>
      </c>
      <c r="S6" s="32">
        <f t="shared" si="3"/>
        <v>94.93</v>
      </c>
      <c r="T6" s="32">
        <f t="shared" si="3"/>
        <v>653.78</v>
      </c>
      <c r="U6" s="32">
        <f t="shared" si="3"/>
        <v>4431</v>
      </c>
      <c r="V6" s="32">
        <f t="shared" si="3"/>
        <v>1.98</v>
      </c>
      <c r="W6" s="32">
        <f t="shared" si="3"/>
        <v>2237.88</v>
      </c>
      <c r="X6" s="33">
        <f>IF(X7="",NA(),X7)</f>
        <v>93.07</v>
      </c>
      <c r="Y6" s="33">
        <f t="shared" ref="Y6:AG6" si="4">IF(Y7="",NA(),Y7)</f>
        <v>87.2</v>
      </c>
      <c r="Z6" s="33">
        <f t="shared" si="4"/>
        <v>86.09</v>
      </c>
      <c r="AA6" s="33">
        <f t="shared" si="4"/>
        <v>85.34</v>
      </c>
      <c r="AB6" s="33">
        <f t="shared" si="4"/>
        <v>84.23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1884.55</v>
      </c>
      <c r="BF6" s="33">
        <f t="shared" ref="BF6:BN6" si="7">IF(BF7="",NA(),BF7)</f>
        <v>2864.81</v>
      </c>
      <c r="BG6" s="33">
        <f t="shared" si="7"/>
        <v>2881.3</v>
      </c>
      <c r="BH6" s="33">
        <f t="shared" si="7"/>
        <v>2511.94</v>
      </c>
      <c r="BI6" s="33">
        <f t="shared" si="7"/>
        <v>5934.7</v>
      </c>
      <c r="BJ6" s="33">
        <f t="shared" si="7"/>
        <v>1224.75</v>
      </c>
      <c r="BK6" s="33">
        <f t="shared" si="7"/>
        <v>1144.05</v>
      </c>
      <c r="BL6" s="33">
        <f t="shared" si="7"/>
        <v>1126.77</v>
      </c>
      <c r="BM6" s="33">
        <f t="shared" si="7"/>
        <v>1044.8</v>
      </c>
      <c r="BN6" s="33">
        <f t="shared" si="7"/>
        <v>1081.8</v>
      </c>
      <c r="BO6" s="32" t="str">
        <f>IF(BO7="","",IF(BO7="-","【-】","【"&amp;SUBSTITUTE(TEXT(BO7,"#,##0.00"),"-","△")&amp;"】"))</f>
        <v>【1,015.77】</v>
      </c>
      <c r="BP6" s="33">
        <f>IF(BP7="",NA(),BP7)</f>
        <v>40.24</v>
      </c>
      <c r="BQ6" s="33">
        <f t="shared" ref="BQ6:BY6" si="8">IF(BQ7="",NA(),BQ7)</f>
        <v>36.25</v>
      </c>
      <c r="BR6" s="33">
        <f t="shared" si="8"/>
        <v>41.32</v>
      </c>
      <c r="BS6" s="33">
        <f t="shared" si="8"/>
        <v>45.96</v>
      </c>
      <c r="BT6" s="33">
        <f t="shared" si="8"/>
        <v>46.08</v>
      </c>
      <c r="BU6" s="33">
        <f t="shared" si="8"/>
        <v>42.13</v>
      </c>
      <c r="BV6" s="33">
        <f t="shared" si="8"/>
        <v>42.48</v>
      </c>
      <c r="BW6" s="33">
        <f t="shared" si="8"/>
        <v>50.9</v>
      </c>
      <c r="BX6" s="33">
        <f t="shared" si="8"/>
        <v>50.82</v>
      </c>
      <c r="BY6" s="33">
        <f t="shared" si="8"/>
        <v>52.19</v>
      </c>
      <c r="BZ6" s="32" t="str">
        <f>IF(BZ7="","",IF(BZ7="-","【-】","【"&amp;SUBSTITUTE(TEXT(BZ7,"#,##0.00"),"-","△")&amp;"】"))</f>
        <v>【52.78】</v>
      </c>
      <c r="CA6" s="33">
        <f>IF(CA7="",NA(),CA7)</f>
        <v>299.42</v>
      </c>
      <c r="CB6" s="33">
        <f t="shared" ref="CB6:CJ6" si="9">IF(CB7="",NA(),CB7)</f>
        <v>352.32</v>
      </c>
      <c r="CC6" s="33">
        <f t="shared" si="9"/>
        <v>307.75</v>
      </c>
      <c r="CD6" s="33">
        <f t="shared" si="9"/>
        <v>283</v>
      </c>
      <c r="CE6" s="33">
        <f t="shared" si="9"/>
        <v>284.02</v>
      </c>
      <c r="CF6" s="33">
        <f t="shared" si="9"/>
        <v>348.41</v>
      </c>
      <c r="CG6" s="33">
        <f t="shared" si="9"/>
        <v>343.8</v>
      </c>
      <c r="CH6" s="33">
        <f t="shared" si="9"/>
        <v>293.27</v>
      </c>
      <c r="CI6" s="33">
        <f t="shared" si="9"/>
        <v>300.52</v>
      </c>
      <c r="CJ6" s="33">
        <f t="shared" si="9"/>
        <v>296.14</v>
      </c>
      <c r="CK6" s="32" t="str">
        <f>IF(CK7="","",IF(CK7="-","【-】","【"&amp;SUBSTITUTE(TEXT(CK7,"#,##0.00"),"-","△")&amp;"】"))</f>
        <v>【289.81】</v>
      </c>
      <c r="CL6" s="33">
        <f>IF(CL7="",NA(),CL7)</f>
        <v>51.99</v>
      </c>
      <c r="CM6" s="33">
        <f t="shared" ref="CM6:CU6" si="10">IF(CM7="",NA(),CM7)</f>
        <v>51.99</v>
      </c>
      <c r="CN6" s="33">
        <f t="shared" si="10"/>
        <v>31.69</v>
      </c>
      <c r="CO6" s="33">
        <f t="shared" si="10"/>
        <v>36.89</v>
      </c>
      <c r="CP6" s="33">
        <f t="shared" si="10"/>
        <v>40.159999999999997</v>
      </c>
      <c r="CQ6" s="33">
        <f t="shared" si="10"/>
        <v>46.85</v>
      </c>
      <c r="CR6" s="33">
        <f t="shared" si="10"/>
        <v>46.06</v>
      </c>
      <c r="CS6" s="33">
        <f t="shared" si="10"/>
        <v>53.78</v>
      </c>
      <c r="CT6" s="33">
        <f t="shared" si="10"/>
        <v>53.24</v>
      </c>
      <c r="CU6" s="33">
        <f t="shared" si="10"/>
        <v>52.31</v>
      </c>
      <c r="CV6" s="32" t="str">
        <f>IF(CV7="","",IF(CV7="-","【-】","【"&amp;SUBSTITUTE(TEXT(CV7,"#,##0.00"),"-","△")&amp;"】"))</f>
        <v>【52.74】</v>
      </c>
      <c r="CW6" s="33">
        <f>IF(CW7="",NA(),CW7)</f>
        <v>84.33</v>
      </c>
      <c r="CX6" s="33">
        <f t="shared" ref="CX6:DF6" si="11">IF(CX7="",NA(),CX7)</f>
        <v>64.41</v>
      </c>
      <c r="CY6" s="33">
        <f t="shared" si="11"/>
        <v>70.78</v>
      </c>
      <c r="CZ6" s="33">
        <f t="shared" si="11"/>
        <v>73.37</v>
      </c>
      <c r="DA6" s="33">
        <f t="shared" si="11"/>
        <v>75.22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122297</v>
      </c>
      <c r="D7" s="35">
        <v>47</v>
      </c>
      <c r="E7" s="35">
        <v>17</v>
      </c>
      <c r="F7" s="35">
        <v>5</v>
      </c>
      <c r="G7" s="35">
        <v>0</v>
      </c>
      <c r="H7" s="35" t="s">
        <v>96</v>
      </c>
      <c r="I7" s="35" t="s">
        <v>97</v>
      </c>
      <c r="J7" s="35" t="s">
        <v>98</v>
      </c>
      <c r="K7" s="35" t="s">
        <v>99</v>
      </c>
      <c r="L7" s="35" t="s">
        <v>100</v>
      </c>
      <c r="M7" s="36" t="s">
        <v>101</v>
      </c>
      <c r="N7" s="36" t="s">
        <v>102</v>
      </c>
      <c r="O7" s="36">
        <v>7.13</v>
      </c>
      <c r="P7" s="36">
        <v>98.26</v>
      </c>
      <c r="Q7" s="36">
        <v>2301</v>
      </c>
      <c r="R7" s="36">
        <v>62063</v>
      </c>
      <c r="S7" s="36">
        <v>94.93</v>
      </c>
      <c r="T7" s="36">
        <v>653.78</v>
      </c>
      <c r="U7" s="36">
        <v>4431</v>
      </c>
      <c r="V7" s="36">
        <v>1.98</v>
      </c>
      <c r="W7" s="36">
        <v>2237.88</v>
      </c>
      <c r="X7" s="36">
        <v>93.07</v>
      </c>
      <c r="Y7" s="36">
        <v>87.2</v>
      </c>
      <c r="Z7" s="36">
        <v>86.09</v>
      </c>
      <c r="AA7" s="36">
        <v>85.34</v>
      </c>
      <c r="AB7" s="36">
        <v>84.23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1884.55</v>
      </c>
      <c r="BF7" s="36">
        <v>2864.81</v>
      </c>
      <c r="BG7" s="36">
        <v>2881.3</v>
      </c>
      <c r="BH7" s="36">
        <v>2511.94</v>
      </c>
      <c r="BI7" s="36">
        <v>5934.7</v>
      </c>
      <c r="BJ7" s="36">
        <v>1224.75</v>
      </c>
      <c r="BK7" s="36">
        <v>1144.05</v>
      </c>
      <c r="BL7" s="36">
        <v>1126.77</v>
      </c>
      <c r="BM7" s="36">
        <v>1044.8</v>
      </c>
      <c r="BN7" s="36">
        <v>1081.8</v>
      </c>
      <c r="BO7" s="36">
        <v>1015.77</v>
      </c>
      <c r="BP7" s="36">
        <v>40.24</v>
      </c>
      <c r="BQ7" s="36">
        <v>36.25</v>
      </c>
      <c r="BR7" s="36">
        <v>41.32</v>
      </c>
      <c r="BS7" s="36">
        <v>45.96</v>
      </c>
      <c r="BT7" s="36">
        <v>46.08</v>
      </c>
      <c r="BU7" s="36">
        <v>42.13</v>
      </c>
      <c r="BV7" s="36">
        <v>42.48</v>
      </c>
      <c r="BW7" s="36">
        <v>50.9</v>
      </c>
      <c r="BX7" s="36">
        <v>50.82</v>
      </c>
      <c r="BY7" s="36">
        <v>52.19</v>
      </c>
      <c r="BZ7" s="36">
        <v>52.78</v>
      </c>
      <c r="CA7" s="36">
        <v>299.42</v>
      </c>
      <c r="CB7" s="36">
        <v>352.32</v>
      </c>
      <c r="CC7" s="36">
        <v>307.75</v>
      </c>
      <c r="CD7" s="36">
        <v>283</v>
      </c>
      <c r="CE7" s="36">
        <v>284.02</v>
      </c>
      <c r="CF7" s="36">
        <v>348.41</v>
      </c>
      <c r="CG7" s="36">
        <v>343.8</v>
      </c>
      <c r="CH7" s="36">
        <v>293.27</v>
      </c>
      <c r="CI7" s="36">
        <v>300.52</v>
      </c>
      <c r="CJ7" s="36">
        <v>296.14</v>
      </c>
      <c r="CK7" s="36">
        <v>289.81</v>
      </c>
      <c r="CL7" s="36">
        <v>51.99</v>
      </c>
      <c r="CM7" s="36">
        <v>51.99</v>
      </c>
      <c r="CN7" s="36">
        <v>31.69</v>
      </c>
      <c r="CO7" s="36">
        <v>36.89</v>
      </c>
      <c r="CP7" s="36">
        <v>40.159999999999997</v>
      </c>
      <c r="CQ7" s="36">
        <v>46.85</v>
      </c>
      <c r="CR7" s="36">
        <v>46.06</v>
      </c>
      <c r="CS7" s="36">
        <v>53.78</v>
      </c>
      <c r="CT7" s="36">
        <v>53.24</v>
      </c>
      <c r="CU7" s="36">
        <v>52.31</v>
      </c>
      <c r="CV7" s="36">
        <v>52.74</v>
      </c>
      <c r="CW7" s="36">
        <v>84.33</v>
      </c>
      <c r="CX7" s="36">
        <v>64.41</v>
      </c>
      <c r="CY7" s="36">
        <v>70.78</v>
      </c>
      <c r="CZ7" s="36">
        <v>73.37</v>
      </c>
      <c r="DA7" s="36">
        <v>75.22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2017-02-08T03:09:36Z</dcterms:created>
  <dcterms:modified xsi:type="dcterms:W3CDTF">2017-02-13T00:04:26Z</dcterms:modified>
</cp:coreProperties>
</file>