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財政係\財政係\99地方公営企業関係\02各種照会\29年度\20180126公営企業に係る「経営比較分析表」の分析等について\20180215 経営比較分析表（水道）の修正依頼\水道局修正提出\"/>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P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<sst xmlns="http://schemas.openxmlformats.org/spreadsheetml/2006/main" count="232" uniqueCount="120">
  <si>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</si>
  <si>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</si>
  <si>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</si>
  <si>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</si>
  <si>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</si>
  <si>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</si>
  <si>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</si>
  <si>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</si>
  <si>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</si>
  <si>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</si>
  <si>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</si>
  <si>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</si>
  <si>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</si>
  <si>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</si>
  <si>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</si>
  <si>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</si>
  <si>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</si>
  <si>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</si>
  <si>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</si>
  <si>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</si>
  <si>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</si>
  <si>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</si>
  <si>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</si>
  <si>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</si>
  <si>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</si>
  <si>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</si>
  <si>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</si>
  <si>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</si>
  <si>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</si>
  <si>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</si>
  <si>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</si>
  <si>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</si>
  <si>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</si>
  <si>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</si>
  <si>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</si>
  <si>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</si>
  <si>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</si>
  <si>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</si>
  <si>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</si>
  <si>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</si>
  <si>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</si>
  <si>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</si>
  <si>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</si>
  <si>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</si>
  <si>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</si>
  <si>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</si>
  <si>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</si>
  <si>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</si>
  <si>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</si>
  <si>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</si>
  <si>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</si>
  <si>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</si>
  <si>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</si>
  <si>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</si>
  <si>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</si>
  <si>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</si>
  <si>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</si>
  <si>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</si>
  <si>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</si>
  <si>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</si>
  <si>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</si>
  <si>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</si>
  <si>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</si>
  <si>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</si>
  <si>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</si>
  <si>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</si>
  <si>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</si>
  <si>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</si>
  <si>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</si>
  <si>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</si>
  <si>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</si>
  <si>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</si>
  <si>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</si>
  <si>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</si>
  <si>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</si>
  <si>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</si>
  <si>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</si>
  <si>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</si>
  <si>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</si>
  <si>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</si>
  <si>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</si>
  <si>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</si>
  <si>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</si>
  <si>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</si>
  <si>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</si>
  <si>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</si>
  <si>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</si>
  <si>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</si>
  <si>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</si>
  <si>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</si>
  <si>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</si>
  <si>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</si>
  <si>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</si>
  <si>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</si>
  <si>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</si>
  <si>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</si>
  <si>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</si>
  <si>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</si>
  <si>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</si>
  <si>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</si>
  <si>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</si>
  <si>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</si>
  <si>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</si>
  <si>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</si>
  <si>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</si>
  <si>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南房総市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</si>
  <si>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</si>
  <si>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</si>
  <si>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</si>
  <si>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</si>
  <si>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</si>
  <si>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</si>
  <si>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</si>
  <si>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</si>
  <si>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</si>
  <si>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</si>
  <si>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26年度に管路の経年化率が12％上昇し平成28年度も38％上昇しているのは、昭和51年創設の管路が同時期に耐用年数を超えたことによる上昇で、この現象は続くことから、管路の経年化率は更に悪化していく。
　また、法定耐用年数を大きく超えた石綿セメント管が存在しており、管路の更新を進めているものの老朽化した浄水施設の更新も同時期に進めていることから、管路更新率はここ数年低く抑えられている。</t>
    <rPh sb="1" eb="3">
      <t>ヘイセイ</t>
    </rPh>
    <rPh sb="5" eb="7">
      <t>ネンド</t>
    </rPh>
    <rPh sb="8" eb="10">
      <t>カンロ</t>
    </rPh>
    <rPh sb="11" eb="14">
      <t>ケイネンカ</t>
    </rPh>
    <rPh sb="14" eb="15">
      <t>リツ</t>
    </rPh>
    <rPh sb="19" eb="21">
      <t>ジョウショウ</t>
    </rPh>
    <rPh sb="22" eb="24">
      <t>ヘイセイ</t>
    </rPh>
    <rPh sb="26" eb="28">
      <t>ネンド</t>
    </rPh>
    <rPh sb="32" eb="34">
      <t>ジョウショウ</t>
    </rPh>
    <rPh sb="41" eb="43">
      <t>ショウワ</t>
    </rPh>
    <rPh sb="45" eb="46">
      <t>ネン</t>
    </rPh>
    <rPh sb="46" eb="48">
      <t>ソウセツ</t>
    </rPh>
    <rPh sb="49" eb="51">
      <t>カンロ</t>
    </rPh>
    <rPh sb="52" eb="55">
      <t>ドウジキ</t>
    </rPh>
    <rPh sb="56" eb="58">
      <t>タイヨウ</t>
    </rPh>
    <rPh sb="58" eb="60">
      <t>ネンスウ</t>
    </rPh>
    <rPh sb="61" eb="62">
      <t>コ</t>
    </rPh>
    <rPh sb="69" eb="71">
      <t>ジョウショウ</t>
    </rPh>
    <rPh sb="75" eb="77">
      <t>ゲンショウ</t>
    </rPh>
    <rPh sb="78" eb="79">
      <t>ツヅ</t>
    </rPh>
    <rPh sb="85" eb="87">
      <t>カンロ</t>
    </rPh>
    <rPh sb="88" eb="91">
      <t>ケイネンカ</t>
    </rPh>
    <rPh sb="91" eb="92">
      <t>リツ</t>
    </rPh>
    <rPh sb="93" eb="94">
      <t>サラ</t>
    </rPh>
    <rPh sb="95" eb="97">
      <t>アッカ</t>
    </rPh>
    <rPh sb="107" eb="109">
      <t>ホウテイ</t>
    </rPh>
    <rPh sb="109" eb="111">
      <t>タイヨウ</t>
    </rPh>
    <rPh sb="111" eb="113">
      <t>ネンスウ</t>
    </rPh>
    <rPh sb="114" eb="115">
      <t>オオ</t>
    </rPh>
    <rPh sb="117" eb="118">
      <t>コ</t>
    </rPh>
    <rPh sb="120" eb="122">
      <t>セキメン</t>
    </rPh>
    <rPh sb="126" eb="127">
      <t>カン</t>
    </rPh>
    <rPh sb="128" eb="130">
      <t>ソンザイ</t>
    </rPh>
    <rPh sb="135" eb="137">
      <t>カンロ</t>
    </rPh>
    <rPh sb="138" eb="140">
      <t>コウシン</t>
    </rPh>
    <rPh sb="141" eb="142">
      <t>スス</t>
    </rPh>
    <rPh sb="149" eb="152">
      <t>ロウキュウカ</t>
    </rPh>
    <rPh sb="154" eb="156">
      <t>ジョウスイ</t>
    </rPh>
    <rPh sb="156" eb="158">
      <t>シセツ</t>
    </rPh>
    <rPh sb="159" eb="161">
      <t>コウシン</t>
    </rPh>
    <rPh sb="162" eb="165">
      <t>ドウジキ</t>
    </rPh>
    <rPh sb="166" eb="167">
      <t>スス</t>
    </rPh>
    <rPh sb="176" eb="178">
      <t>カンロ</t>
    </rPh>
    <rPh sb="178" eb="180">
      <t>コウシン</t>
    </rPh>
    <rPh sb="180" eb="181">
      <t>リツ</t>
    </rPh>
    <rPh sb="184" eb="186">
      <t>スウネン</t>
    </rPh>
    <rPh sb="186" eb="187">
      <t>ヒク</t>
    </rPh>
    <rPh sb="188" eb="189">
      <t>オサ</t>
    </rPh>
    <phoneticPr fontId="4"/>
  </si>
  <si>
    <t>　人口減少による給水収益の減少を解消するため、平成30年度から水道料金の5％上昇を予定しているものの、減価償却費や受水費などの費用抑制は見込めないことから、今後も収支の悪化は避けられないと予想される。
　有収率向上のためにも、老朽化した管路の更新は急務であり、市の一般会計からの補助金収入の維持が困難なため、将来の更新需要における財源確保のための効率化が、引き続き今後の課題である。</t>
    <rPh sb="1" eb="3">
      <t>ジンコウ</t>
    </rPh>
    <rPh sb="3" eb="5">
      <t>ゲンショウ</t>
    </rPh>
    <rPh sb="8" eb="10">
      <t>キュウスイ</t>
    </rPh>
    <rPh sb="10" eb="12">
      <t>シュウエキ</t>
    </rPh>
    <rPh sb="13" eb="15">
      <t>ゲンショウ</t>
    </rPh>
    <rPh sb="16" eb="18">
      <t>カイショウ</t>
    </rPh>
    <rPh sb="23" eb="25">
      <t>ヘイセイ</t>
    </rPh>
    <rPh sb="27" eb="28">
      <t>ネン</t>
    </rPh>
    <rPh sb="28" eb="29">
      <t>ド</t>
    </rPh>
    <rPh sb="31" eb="33">
      <t>スイドウ</t>
    </rPh>
    <rPh sb="33" eb="35">
      <t>リョウキン</t>
    </rPh>
    <rPh sb="38" eb="40">
      <t>ジョウショウ</t>
    </rPh>
    <rPh sb="41" eb="43">
      <t>ヨテイ</t>
    </rPh>
    <rPh sb="51" eb="53">
      <t>ゲンカ</t>
    </rPh>
    <rPh sb="53" eb="55">
      <t>ショウキャク</t>
    </rPh>
    <rPh sb="55" eb="56">
      <t>ヒ</t>
    </rPh>
    <rPh sb="57" eb="58">
      <t>ジュ</t>
    </rPh>
    <rPh sb="58" eb="59">
      <t>スイ</t>
    </rPh>
    <rPh sb="59" eb="60">
      <t>ヒ</t>
    </rPh>
    <rPh sb="63" eb="65">
      <t>ヒヨウ</t>
    </rPh>
    <rPh sb="65" eb="67">
      <t>ヨクセイ</t>
    </rPh>
    <rPh sb="68" eb="70">
      <t>ミコ</t>
    </rPh>
    <rPh sb="78" eb="80">
      <t>コンゴ</t>
    </rPh>
    <rPh sb="81" eb="83">
      <t>シュウシ</t>
    </rPh>
    <rPh sb="84" eb="86">
      <t>アッカ</t>
    </rPh>
    <rPh sb="87" eb="88">
      <t>サ</t>
    </rPh>
    <rPh sb="94" eb="96">
      <t>ヨソウ</t>
    </rPh>
    <rPh sb="102" eb="103">
      <t>ユウ</t>
    </rPh>
    <rPh sb="103" eb="104">
      <t>シュウ</t>
    </rPh>
    <rPh sb="104" eb="105">
      <t>リツ</t>
    </rPh>
    <rPh sb="105" eb="107">
      <t>コウジョウ</t>
    </rPh>
    <rPh sb="113" eb="116">
      <t>ロウキュウカ</t>
    </rPh>
    <rPh sb="118" eb="120">
      <t>カンロ</t>
    </rPh>
    <rPh sb="121" eb="123">
      <t>コウシン</t>
    </rPh>
    <rPh sb="124" eb="126">
      <t>キュウム</t>
    </rPh>
    <rPh sb="130" eb="131">
      <t>シ</t>
    </rPh>
    <rPh sb="132" eb="134">
      <t>イッパン</t>
    </rPh>
    <rPh sb="134" eb="136">
      <t>カイケイ</t>
    </rPh>
    <rPh sb="139" eb="142">
      <t>ホジョキン</t>
    </rPh>
    <rPh sb="142" eb="144">
      <t>シュウニュウ</t>
    </rPh>
    <rPh sb="145" eb="147">
      <t>イジ</t>
    </rPh>
    <rPh sb="148" eb="150">
      <t>コンナン</t>
    </rPh>
    <rPh sb="154" eb="156">
      <t>ショウライ</t>
    </rPh>
    <rPh sb="157" eb="159">
      <t>コウシン</t>
    </rPh>
    <rPh sb="159" eb="161">
      <t>ジュヨウ</t>
    </rPh>
    <rPh sb="165" eb="167">
      <t>ザイゲン</t>
    </rPh>
    <rPh sb="167" eb="169">
      <t>カクホ</t>
    </rPh>
    <rPh sb="173" eb="176">
      <t>コウリツカ</t>
    </rPh>
    <rPh sb="178" eb="179">
      <t>ヒ</t>
    </rPh>
    <rPh sb="180" eb="181">
      <t>ツヅ</t>
    </rPh>
    <rPh sb="182" eb="184">
      <t>コンゴ</t>
    </rPh>
    <rPh sb="185" eb="187">
      <t>カダイ</t>
    </rPh>
    <phoneticPr fontId="4"/>
  </si>
  <si>
    <t>　毎年黒字計上をしているが、給水人口の減少から給水収益が減少傾向にある。
　給水原価が類似団体の平均を大きく上回っているが、費用の50％以上を減価償却費と浄水の受水費で占めている。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料金回収率が約60％であるにも係わらず黒字計上ができているのは、県及び他会計からの補助金によるものである。
　以上のことから、経営の健全化のためには補助金への依存度の低下、水道料金の値上げによる給水収益の増加及び老朽施設管路の更新のための財源の確保が課題となってくる。</t>
    <rPh sb="1" eb="3">
      <t>マイトシ</t>
    </rPh>
    <rPh sb="3" eb="5">
      <t>クロジ</t>
    </rPh>
    <rPh sb="5" eb="7">
      <t>ケイジョウ</t>
    </rPh>
    <rPh sb="14" eb="16">
      <t>キュウスイ</t>
    </rPh>
    <rPh sb="16" eb="18">
      <t>ジンコウ</t>
    </rPh>
    <rPh sb="19" eb="21">
      <t>ゲンショウ</t>
    </rPh>
    <rPh sb="23" eb="25">
      <t>キュウスイ</t>
    </rPh>
    <rPh sb="25" eb="27">
      <t>シュウエキ</t>
    </rPh>
    <rPh sb="28" eb="30">
      <t>ゲンショウ</t>
    </rPh>
    <rPh sb="30" eb="32">
      <t>ケイコウ</t>
    </rPh>
    <rPh sb="38" eb="40">
      <t>キュウスイ</t>
    </rPh>
    <rPh sb="40" eb="41">
      <t>ゲン</t>
    </rPh>
    <rPh sb="41" eb="42">
      <t>カ</t>
    </rPh>
    <rPh sb="43" eb="45">
      <t>ルイジ</t>
    </rPh>
    <rPh sb="45" eb="47">
      <t>ダンタイ</t>
    </rPh>
    <rPh sb="48" eb="50">
      <t>ヘイキン</t>
    </rPh>
    <rPh sb="51" eb="52">
      <t>オオ</t>
    </rPh>
    <rPh sb="54" eb="56">
      <t>ウワマワ</t>
    </rPh>
    <rPh sb="62" eb="64">
      <t>ヒヨウ</t>
    </rPh>
    <rPh sb="68" eb="70">
      <t>イジョウ</t>
    </rPh>
    <rPh sb="71" eb="73">
      <t>ゲンカ</t>
    </rPh>
    <rPh sb="73" eb="75">
      <t>ショウキャク</t>
    </rPh>
    <rPh sb="75" eb="76">
      <t>ヒ</t>
    </rPh>
    <rPh sb="77" eb="79">
      <t>ジョウスイ</t>
    </rPh>
    <rPh sb="80" eb="81">
      <t>ジュ</t>
    </rPh>
    <rPh sb="81" eb="82">
      <t>スイ</t>
    </rPh>
    <rPh sb="82" eb="83">
      <t>ヒ</t>
    </rPh>
    <rPh sb="84" eb="85">
      <t>シ</t>
    </rPh>
    <rPh sb="92" eb="94">
      <t>キュウスイ</t>
    </rPh>
    <rPh sb="98" eb="100">
      <t>ヒヨウ</t>
    </rPh>
    <rPh sb="102" eb="104">
      <t>キュウスイ</t>
    </rPh>
    <rPh sb="104" eb="106">
      <t>ジンコウ</t>
    </rPh>
    <rPh sb="107" eb="109">
      <t>ゲンショウ</t>
    </rPh>
    <rPh sb="114" eb="116">
      <t>キュウスイ</t>
    </rPh>
    <rPh sb="116" eb="118">
      <t>クイキ</t>
    </rPh>
    <rPh sb="119" eb="120">
      <t>カ</t>
    </rPh>
    <rPh sb="126" eb="128">
      <t>ゲンコウ</t>
    </rPh>
    <rPh sb="129" eb="131">
      <t>シセツ</t>
    </rPh>
    <rPh sb="132" eb="134">
      <t>イジ</t>
    </rPh>
    <rPh sb="147" eb="149">
      <t>ハントウ</t>
    </rPh>
    <rPh sb="150" eb="152">
      <t>センタン</t>
    </rPh>
    <rPh sb="155" eb="157">
      <t>スイゲン</t>
    </rPh>
    <rPh sb="158" eb="159">
      <t>トボ</t>
    </rPh>
    <rPh sb="161" eb="164">
      <t>チリテキ</t>
    </rPh>
    <rPh sb="164" eb="166">
      <t>ヨウイン</t>
    </rPh>
    <rPh sb="169" eb="171">
      <t>ジョウスイ</t>
    </rPh>
    <rPh sb="172" eb="173">
      <t>ジュ</t>
    </rPh>
    <rPh sb="173" eb="174">
      <t>スイ</t>
    </rPh>
    <rPh sb="175" eb="177">
      <t>イジ</t>
    </rPh>
    <rPh sb="181" eb="182">
      <t>エ</t>
    </rPh>
    <rPh sb="189" eb="191">
      <t>コンゴ</t>
    </rPh>
    <rPh sb="192" eb="194">
      <t>ヒヨウ</t>
    </rPh>
    <rPh sb="194" eb="196">
      <t>ヨクセイ</t>
    </rPh>
    <rPh sb="197" eb="199">
      <t>コンナン</t>
    </rPh>
    <rPh sb="200" eb="202">
      <t>ジョウキョウ</t>
    </rPh>
    <rPh sb="208" eb="210">
      <t>リョウキン</t>
    </rPh>
    <rPh sb="210" eb="212">
      <t>カイシュウ</t>
    </rPh>
    <rPh sb="212" eb="213">
      <t>リツ</t>
    </rPh>
    <rPh sb="214" eb="215">
      <t>ヤク</t>
    </rPh>
    <rPh sb="223" eb="224">
      <t>カカ</t>
    </rPh>
    <rPh sb="227" eb="229">
      <t>クロジ</t>
    </rPh>
    <rPh sb="229" eb="231">
      <t>ケイジョウ</t>
    </rPh>
    <rPh sb="240" eb="241">
      <t>ケン</t>
    </rPh>
    <rPh sb="241" eb="242">
      <t>オヨ</t>
    </rPh>
    <rPh sb="243" eb="244">
      <t>タ</t>
    </rPh>
    <rPh sb="244" eb="246">
      <t>カイケイ</t>
    </rPh>
    <rPh sb="249" eb="252">
      <t>ホジョキン</t>
    </rPh>
    <rPh sb="263" eb="265">
      <t>イジョウ</t>
    </rPh>
    <rPh sb="271" eb="273">
      <t>ケイエイ</t>
    </rPh>
    <rPh sb="274" eb="277">
      <t>ケンゼンカ</t>
    </rPh>
    <rPh sb="282" eb="285">
      <t>ホジョキン</t>
    </rPh>
    <rPh sb="287" eb="289">
      <t>イゾン</t>
    </rPh>
    <rPh sb="289" eb="290">
      <t>ド</t>
    </rPh>
    <rPh sb="291" eb="293">
      <t>テイカ</t>
    </rPh>
    <rPh sb="294" eb="296">
      <t>スイドウ</t>
    </rPh>
    <rPh sb="296" eb="298">
      <t>リョウキン</t>
    </rPh>
    <rPh sb="299" eb="301">
      <t>ネア</t>
    </rPh>
    <rPh sb="305" eb="307">
      <t>キュウスイ</t>
    </rPh>
    <rPh sb="307" eb="309">
      <t>シュウエキ</t>
    </rPh>
    <rPh sb="310" eb="312">
      <t>ゾウカ</t>
    </rPh>
    <rPh sb="312" eb="313">
      <t>オヨ</t>
    </rPh>
    <rPh sb="314" eb="316">
      <t>ロウキュウ</t>
    </rPh>
    <rPh sb="316" eb="318">
      <t>シセツ</t>
    </rPh>
    <rPh sb="318" eb="320">
      <t>カンロ</t>
    </rPh>
    <rPh sb="321" eb="323">
      <t>コウシン</t>
    </rPh>
    <rPh sb="327" eb="329">
      <t>ザイゲン</t>
    </rPh>
    <rPh sb="330" eb="332">
      <t>カクホ</t>
    </rPh>
    <rPh sb="333" eb="335">
      <t>カダイ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</si>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</sst>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0.53</c:v>
                </c:pt>
                <c:pt idx="2">
                  <c:v>0.46</c:v>
                </c:pt>
                <c:pt idx="3">
                  <c:v>0.7</c:v>
                </c:pt>
                <c:pt idx="4">
                  <c:v>0.62</c:v>
                </c:pt>
              </c:numCache>
            </c:numRef>
          </c:val>
        </c:ser>
        <c:dLbls>
          <c:showLegendKey val="0"/>
          <c:showVal val="0"/>
          <c:showCatName val="0"/>
          <c:showSerName val="0"/>
          <c:showPercent val="0"/>
          <c:showBubbleSize val="0"/>
        </c:dLbls>
        <c:gapWidth val="150"/>
        <c:axId val="169587072"/>
        <c:axId val="16982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69587072"/>
        <c:axId val="169824136"/>
      </c:lineChart>
      <c:dateAx>
        <c:axId val="169587072"/>
        <c:scaling>
          <c:orientation val="minMax"/>
        </c:scaling>
        <c:delete val="1"/>
        <c:axPos val="b"/>
        <c:numFmt formatCode="ge" sourceLinked="1"/>
        <c:majorTickMark val="none"/>
        <c:minorTickMark val="none"/>
        <c:tickLblPos val="none"/>
        <c:crossAx val="169824136"/>
        <c:crosses val="autoZero"/>
        <c:auto val="1"/>
        <c:lblOffset val="100"/>
        <c:baseTimeUnit val="years"/>
      </c:dateAx>
      <c:valAx>
        <c:axId val="16982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58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44.97</c:v>
                </c:pt>
                <c:pt idx="1">
                  <c:v>45.53</c:v>
                </c:pt>
                <c:pt idx="2">
                  <c:v>47.09</c:v>
                </c:pt>
                <c:pt idx="3">
                  <c:v>47.28</c:v>
                </c:pt>
                <c:pt idx="4">
                  <c:v>47.79</c:v>
                </c:pt>
              </c:numCache>
            </c:numRef>
          </c:val>
        </c:ser>
        <c:dLbls>
          <c:showLegendKey val="0"/>
          <c:showVal val="0"/>
          <c:showCatName val="0"/>
          <c:showSerName val="0"/>
          <c:showPercent val="0"/>
          <c:showBubbleSize val="0"/>
        </c:dLbls>
        <c:gapWidth val="150"/>
        <c:axId val="170697488"/>
        <c:axId val="17069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70697488"/>
        <c:axId val="170697880"/>
      </c:lineChart>
      <c:dateAx>
        <c:axId val="170697488"/>
        <c:scaling>
          <c:orientation val="minMax"/>
        </c:scaling>
        <c:delete val="1"/>
        <c:axPos val="b"/>
        <c:numFmt formatCode="ge" sourceLinked="1"/>
        <c:majorTickMark val="none"/>
        <c:minorTickMark val="none"/>
        <c:tickLblPos val="none"/>
        <c:crossAx val="170697880"/>
        <c:crosses val="autoZero"/>
        <c:auto val="1"/>
        <c:lblOffset val="100"/>
        <c:baseTimeUnit val="years"/>
      </c:dateAx>
      <c:valAx>
        <c:axId val="17069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74.94</c:v>
                </c:pt>
                <c:pt idx="1">
                  <c:v>76.45</c:v>
                </c:pt>
                <c:pt idx="2">
                  <c:v>73.12</c:v>
                </c:pt>
                <c:pt idx="3">
                  <c:v>72.19</c:v>
                </c:pt>
                <c:pt idx="4">
                  <c:v>70.680000000000007</c:v>
                </c:pt>
              </c:numCache>
            </c:numRef>
          </c:val>
        </c:ser>
        <c:dLbls>
          <c:showLegendKey val="0"/>
          <c:showVal val="0"/>
          <c:showCatName val="0"/>
          <c:showSerName val="0"/>
          <c:showPercent val="0"/>
          <c:showBubbleSize val="0"/>
        </c:dLbls>
        <c:gapWidth val="150"/>
        <c:axId val="170699056"/>
        <c:axId val="170699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70699056"/>
        <c:axId val="170699448"/>
      </c:lineChart>
      <c:dateAx>
        <c:axId val="170699056"/>
        <c:scaling>
          <c:orientation val="minMax"/>
        </c:scaling>
        <c:delete val="1"/>
        <c:axPos val="b"/>
        <c:numFmt formatCode="ge" sourceLinked="1"/>
        <c:majorTickMark val="none"/>
        <c:minorTickMark val="none"/>
        <c:tickLblPos val="none"/>
        <c:crossAx val="170699448"/>
        <c:crosses val="autoZero"/>
        <c:auto val="1"/>
        <c:lblOffset val="100"/>
        <c:baseTimeUnit val="years"/>
      </c:dateAx>
      <c:valAx>
        <c:axId val="17069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69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111.28</c:v>
                </c:pt>
                <c:pt idx="1">
                  <c:v>109.03</c:v>
                </c:pt>
                <c:pt idx="2">
                  <c:v>106.1</c:v>
                </c:pt>
                <c:pt idx="3">
                  <c:v>116.78</c:v>
                </c:pt>
                <c:pt idx="4">
                  <c:v>110.88</c:v>
                </c:pt>
              </c:numCache>
            </c:numRef>
          </c:val>
        </c:ser>
        <c:dLbls>
          <c:showLegendKey val="0"/>
          <c:showVal val="0"/>
          <c:showCatName val="0"/>
          <c:showSerName val="0"/>
          <c:showPercent val="0"/>
          <c:showBubbleSize val="0"/>
        </c:dLbls>
        <c:gapWidth val="150"/>
        <c:axId val="170720656"/>
        <c:axId val="1702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70720656"/>
        <c:axId val="170270592"/>
      </c:lineChart>
      <c:dateAx>
        <c:axId val="170720656"/>
        <c:scaling>
          <c:orientation val="minMax"/>
        </c:scaling>
        <c:delete val="1"/>
        <c:axPos val="b"/>
        <c:numFmt formatCode="ge" sourceLinked="1"/>
        <c:majorTickMark val="none"/>
        <c:minorTickMark val="none"/>
        <c:tickLblPos val="none"/>
        <c:crossAx val="170270592"/>
        <c:crosses val="autoZero"/>
        <c:auto val="1"/>
        <c:lblOffset val="100"/>
        <c:baseTimeUnit val="years"/>
      </c:dateAx>
      <c:valAx>
        <c:axId val="170270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72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42.87</c:v>
                </c:pt>
                <c:pt idx="1">
                  <c:v>44.45</c:v>
                </c:pt>
                <c:pt idx="2">
                  <c:v>47.44</c:v>
                </c:pt>
                <c:pt idx="3">
                  <c:v>48.62</c:v>
                </c:pt>
                <c:pt idx="4">
                  <c:v>49.54</c:v>
                </c:pt>
              </c:numCache>
            </c:numRef>
          </c:val>
        </c:ser>
        <c:dLbls>
          <c:showLegendKey val="0"/>
          <c:showVal val="0"/>
          <c:showCatName val="0"/>
          <c:showSerName val="0"/>
          <c:showPercent val="0"/>
          <c:showBubbleSize val="0"/>
        </c:dLbls>
        <c:gapWidth val="150"/>
        <c:axId val="170331680"/>
        <c:axId val="1703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70331680"/>
        <c:axId val="170332064"/>
      </c:lineChart>
      <c:dateAx>
        <c:axId val="170331680"/>
        <c:scaling>
          <c:orientation val="minMax"/>
        </c:scaling>
        <c:delete val="1"/>
        <c:axPos val="b"/>
        <c:numFmt formatCode="ge" sourceLinked="1"/>
        <c:majorTickMark val="none"/>
        <c:minorTickMark val="none"/>
        <c:tickLblPos val="none"/>
        <c:crossAx val="170332064"/>
        <c:crosses val="autoZero"/>
        <c:auto val="1"/>
        <c:lblOffset val="100"/>
        <c:baseTimeUnit val="years"/>
      </c:dateAx>
      <c:valAx>
        <c:axId val="1703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4.7300000000000004</c:v>
                </c:pt>
                <c:pt idx="1">
                  <c:v>6.67</c:v>
                </c:pt>
                <c:pt idx="2">
                  <c:v>18.91</c:v>
                </c:pt>
                <c:pt idx="3">
                  <c:v>21.41</c:v>
                </c:pt>
                <c:pt idx="4">
                  <c:v>59.35</c:v>
                </c:pt>
              </c:numCache>
            </c:numRef>
          </c:val>
        </c:ser>
        <c:dLbls>
          <c:showLegendKey val="0"/>
          <c:showVal val="0"/>
          <c:showCatName val="0"/>
          <c:showSerName val="0"/>
          <c:showPercent val="0"/>
          <c:showBubbleSize val="0"/>
        </c:dLbls>
        <c:gapWidth val="150"/>
        <c:axId val="170370136"/>
        <c:axId val="17037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70370136"/>
        <c:axId val="170374616"/>
      </c:lineChart>
      <c:dateAx>
        <c:axId val="170370136"/>
        <c:scaling>
          <c:orientation val="minMax"/>
        </c:scaling>
        <c:delete val="1"/>
        <c:axPos val="b"/>
        <c:numFmt formatCode="ge" sourceLinked="1"/>
        <c:majorTickMark val="none"/>
        <c:minorTickMark val="none"/>
        <c:tickLblPos val="none"/>
        <c:crossAx val="170374616"/>
        <c:crosses val="autoZero"/>
        <c:auto val="1"/>
        <c:lblOffset val="100"/>
        <c:baseTimeUnit val="years"/>
      </c:dateAx>
      <c:valAx>
        <c:axId val="17037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749592"/>
        <c:axId val="17074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70749592"/>
        <c:axId val="170749984"/>
      </c:lineChart>
      <c:dateAx>
        <c:axId val="170749592"/>
        <c:scaling>
          <c:orientation val="minMax"/>
        </c:scaling>
        <c:delete val="1"/>
        <c:axPos val="b"/>
        <c:numFmt formatCode="ge" sourceLinked="1"/>
        <c:majorTickMark val="none"/>
        <c:minorTickMark val="none"/>
        <c:tickLblPos val="none"/>
        <c:crossAx val="170749984"/>
        <c:crosses val="autoZero"/>
        <c:auto val="1"/>
        <c:lblOffset val="100"/>
        <c:baseTimeUnit val="years"/>
      </c:dateAx>
      <c:valAx>
        <c:axId val="170749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74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1415.79</c:v>
                </c:pt>
                <c:pt idx="1">
                  <c:v>909.88</c:v>
                </c:pt>
                <c:pt idx="2">
                  <c:v>558.26</c:v>
                </c:pt>
                <c:pt idx="3">
                  <c:v>582.23</c:v>
                </c:pt>
                <c:pt idx="4">
                  <c:v>336.91</c:v>
                </c:pt>
              </c:numCache>
            </c:numRef>
          </c:val>
        </c:ser>
        <c:dLbls>
          <c:showLegendKey val="0"/>
          <c:showVal val="0"/>
          <c:showCatName val="0"/>
          <c:showSerName val="0"/>
          <c:showPercent val="0"/>
          <c:showBubbleSize val="0"/>
        </c:dLbls>
        <c:gapWidth val="150"/>
        <c:axId val="170751160"/>
        <c:axId val="1707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70751160"/>
        <c:axId val="170751552"/>
      </c:lineChart>
      <c:dateAx>
        <c:axId val="170751160"/>
        <c:scaling>
          <c:orientation val="minMax"/>
        </c:scaling>
        <c:delete val="1"/>
        <c:axPos val="b"/>
        <c:numFmt formatCode="ge" sourceLinked="1"/>
        <c:majorTickMark val="none"/>
        <c:minorTickMark val="none"/>
        <c:tickLblPos val="none"/>
        <c:crossAx val="170751552"/>
        <c:crosses val="autoZero"/>
        <c:auto val="1"/>
        <c:lblOffset val="100"/>
        <c:baseTimeUnit val="years"/>
      </c:dateAx>
      <c:valAx>
        <c:axId val="170751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75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288.13</c:v>
                </c:pt>
                <c:pt idx="1">
                  <c:v>284.02999999999997</c:v>
                </c:pt>
                <c:pt idx="2">
                  <c:v>278.39999999999998</c:v>
                </c:pt>
                <c:pt idx="3">
                  <c:v>277.77</c:v>
                </c:pt>
                <c:pt idx="4">
                  <c:v>299.79000000000002</c:v>
                </c:pt>
              </c:numCache>
            </c:numRef>
          </c:val>
        </c:ser>
        <c:dLbls>
          <c:showLegendKey val="0"/>
          <c:showVal val="0"/>
          <c:showCatName val="0"/>
          <c:showSerName val="0"/>
          <c:showPercent val="0"/>
          <c:showBubbleSize val="0"/>
        </c:dLbls>
        <c:gapWidth val="150"/>
        <c:axId val="170752728"/>
        <c:axId val="1707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70752728"/>
        <c:axId val="170753120"/>
      </c:lineChart>
      <c:dateAx>
        <c:axId val="170752728"/>
        <c:scaling>
          <c:orientation val="minMax"/>
        </c:scaling>
        <c:delete val="1"/>
        <c:axPos val="b"/>
        <c:numFmt formatCode="ge" sourceLinked="1"/>
        <c:majorTickMark val="none"/>
        <c:minorTickMark val="none"/>
        <c:tickLblPos val="none"/>
        <c:crossAx val="170753120"/>
        <c:crosses val="autoZero"/>
        <c:auto val="1"/>
        <c:lblOffset val="100"/>
        <c:baseTimeUnit val="years"/>
      </c:dateAx>
      <c:valAx>
        <c:axId val="17075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75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65.099999999999994</c:v>
                </c:pt>
                <c:pt idx="1">
                  <c:v>63.45</c:v>
                </c:pt>
                <c:pt idx="2">
                  <c:v>61.4</c:v>
                </c:pt>
                <c:pt idx="3">
                  <c:v>63.47</c:v>
                </c:pt>
                <c:pt idx="4">
                  <c:v>61.69</c:v>
                </c:pt>
              </c:numCache>
            </c:numRef>
          </c:val>
        </c:ser>
        <c:dLbls>
          <c:showLegendKey val="0"/>
          <c:showVal val="0"/>
          <c:showCatName val="0"/>
          <c:showSerName val="0"/>
          <c:showPercent val="0"/>
          <c:showBubbleSize val="0"/>
        </c:dLbls>
        <c:gapWidth val="150"/>
        <c:axId val="170558816"/>
        <c:axId val="17055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70558816"/>
        <c:axId val="170559208"/>
      </c:lineChart>
      <c:dateAx>
        <c:axId val="170558816"/>
        <c:scaling>
          <c:orientation val="minMax"/>
        </c:scaling>
        <c:delete val="1"/>
        <c:axPos val="b"/>
        <c:numFmt formatCode="ge" sourceLinked="1"/>
        <c:majorTickMark val="none"/>
        <c:minorTickMark val="none"/>
        <c:tickLblPos val="none"/>
        <c:crossAx val="170559208"/>
        <c:crosses val="autoZero"/>
        <c:auto val="1"/>
        <c:lblOffset val="100"/>
        <c:baseTimeUnit val="years"/>
      </c:dateAx>
      <c:valAx>
        <c:axId val="17055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365.54</c:v>
                </c:pt>
                <c:pt idx="1">
                  <c:v>372.86</c:v>
                </c:pt>
                <c:pt idx="2">
                  <c:v>387.35</c:v>
                </c:pt>
                <c:pt idx="3">
                  <c:v>374.08</c:v>
                </c:pt>
                <c:pt idx="4">
                  <c:v>386.43</c:v>
                </c:pt>
              </c:numCache>
            </c:numRef>
          </c:val>
        </c:ser>
        <c:dLbls>
          <c:showLegendKey val="0"/>
          <c:showVal val="0"/>
          <c:showCatName val="0"/>
          <c:showSerName val="0"/>
          <c:showPercent val="0"/>
          <c:showBubbleSize val="0"/>
        </c:dLbls>
        <c:gapWidth val="150"/>
        <c:axId val="170560384"/>
        <c:axId val="17056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70560384"/>
        <c:axId val="170560776"/>
      </c:lineChart>
      <c:dateAx>
        <c:axId val="170560384"/>
        <c:scaling>
          <c:orientation val="minMax"/>
        </c:scaling>
        <c:delete val="1"/>
        <c:axPos val="b"/>
        <c:numFmt formatCode="ge" sourceLinked="1"/>
        <c:majorTickMark val="none"/>
        <c:minorTickMark val="none"/>
        <c:tickLblPos val="none"/>
        <c:crossAx val="170560776"/>
        <c:crosses val="autoZero"/>
        <c:auto val="1"/>
        <c:lblOffset val="100"/>
        <c:baseTimeUnit val="years"/>
      </c:dateAx>
      <c:valAx>
        <c:axId val="17056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千葉県　南房総市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119</v>
      </c>
      <c r="AE8" s="84"/>
      <c r="AF8" s="84"/>
      <c r="AG8" s="84"/>
      <c r="AH8" s="84"/>
      <c r="AI8" s="84"/>
      <c r="AJ8" s="84"/>
      <c r="AK8" s="5"/>
      <c r="AL8" s="71">
        <f>データ!$R$6</f>
        <v>39733</v>
      </c>
      <c r="AM8" s="71"/>
      <c r="AN8" s="71"/>
      <c r="AO8" s="71"/>
      <c r="AP8" s="71"/>
      <c r="AQ8" s="71"/>
      <c r="AR8" s="71"/>
      <c r="AS8" s="71"/>
      <c r="AT8" s="67">
        <f>データ!$S$6</f>
        <v>230.15</v>
      </c>
      <c r="AU8" s="68"/>
      <c r="AV8" s="68"/>
      <c r="AW8" s="68"/>
      <c r="AX8" s="68"/>
      <c r="AY8" s="68"/>
      <c r="AZ8" s="68"/>
      <c r="BA8" s="68"/>
      <c r="BB8" s="70">
        <f>データ!$T$6</f>
        <v>172.64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76.72</v>
      </c>
      <c r="J10" s="68"/>
      <c r="K10" s="68"/>
      <c r="L10" s="68"/>
      <c r="M10" s="68"/>
      <c r="N10" s="68"/>
      <c r="O10" s="69"/>
      <c r="P10" s="70">
        <f>データ!$P$6</f>
        <v>72.510000000000005</v>
      </c>
      <c r="Q10" s="70"/>
      <c r="R10" s="70"/>
      <c r="S10" s="70"/>
      <c r="T10" s="70"/>
      <c r="U10" s="70"/>
      <c r="V10" s="70"/>
      <c r="W10" s="71">
        <f>データ!$Q$6</f>
        <v>3790</v>
      </c>
      <c r="X10" s="71"/>
      <c r="Y10" s="71"/>
      <c r="Z10" s="71"/>
      <c r="AA10" s="71"/>
      <c r="AB10" s="71"/>
      <c r="AC10" s="71"/>
      <c r="AD10" s="2"/>
      <c r="AE10" s="2"/>
      <c r="AF10" s="2"/>
      <c r="AG10" s="2"/>
      <c r="AH10" s="5"/>
      <c r="AI10" s="5"/>
      <c r="AJ10" s="5"/>
      <c r="AK10" s="5"/>
      <c r="AL10" s="71">
        <f>データ!$U$6</f>
        <v>28617</v>
      </c>
      <c r="AM10" s="71"/>
      <c r="AN10" s="71"/>
      <c r="AO10" s="71"/>
      <c r="AP10" s="71"/>
      <c r="AQ10" s="71"/>
      <c r="AR10" s="71"/>
      <c r="AS10" s="71"/>
      <c r="AT10" s="67">
        <f>データ!$V$6</f>
        <v>118.83</v>
      </c>
      <c r="AU10" s="68"/>
      <c r="AV10" s="68"/>
      <c r="AW10" s="68"/>
      <c r="AX10" s="68"/>
      <c r="AY10" s="68"/>
      <c r="AZ10" s="68"/>
      <c r="BA10" s="68"/>
      <c r="BB10" s="70">
        <f>データ!$W$6</f>
        <v>240.82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122343</v>
      </c>
      <c r="D6" s="34">
        <f t="shared" si="3"/>
        <v>46</v>
      </c>
      <c r="E6" s="34">
        <f t="shared" si="3"/>
        <v>1</v>
      </c>
      <c r="F6" s="34">
        <f t="shared" si="3"/>
        <v>0</v>
      </c>
      <c r="G6" s="34">
        <f t="shared" si="3"/>
        <v>1</v>
      </c>
      <c r="H6" s="34" t="str">
        <f t="shared" si="3"/>
        <v>千葉県　南房総市</v>
      </c>
      <c r="I6" s="34" t="str">
        <f t="shared" si="3"/>
        <v>法適用</v>
      </c>
      <c r="J6" s="34" t="str">
        <f t="shared" si="3"/>
        <v>水道事業</v>
      </c>
      <c r="K6" s="34" t="str">
        <f t="shared" si="3"/>
        <v>末端給水事業</v>
      </c>
      <c r="L6" s="34" t="str">
        <f t="shared" si="3"/>
        <v>A6</v>
      </c>
      <c r="M6" s="34">
        <f t="shared" si="3"/>
        <v>0</v>
      </c>
      <c r="N6" s="35" t="str">
        <f t="shared" si="3"/>
        <v>-</v>
      </c>
      <c r="O6" s="35">
        <f t="shared" si="3"/>
        <v>76.72</v>
      </c>
      <c r="P6" s="35">
        <f t="shared" si="3"/>
        <v>72.510000000000005</v>
      </c>
      <c r="Q6" s="35">
        <f t="shared" si="3"/>
        <v>3790</v>
      </c>
      <c r="R6" s="35">
        <f t="shared" si="3"/>
        <v>39733</v>
      </c>
      <c r="S6" s="35">
        <f t="shared" si="3"/>
        <v>230.15</v>
      </c>
      <c r="T6" s="35">
        <f t="shared" si="3"/>
        <v>172.64</v>
      </c>
      <c r="U6" s="35">
        <f t="shared" si="3"/>
        <v>28617</v>
      </c>
      <c r="V6" s="35">
        <f t="shared" si="3"/>
        <v>118.83</v>
      </c>
      <c r="W6" s="35">
        <f t="shared" si="3"/>
        <v>240.82</v>
      </c>
      <c r="X6" s="36">
        <f>IF(X7="",NA(),X7)</f>
        <v>111.28</v>
      </c>
      <c r="Y6" s="36">
        <f t="shared" ref="Y6:AG6" si="4">IF(Y7="",NA(),Y7)</f>
        <v>109.03</v>
      </c>
      <c r="Z6" s="36">
        <f t="shared" si="4"/>
        <v>106.1</v>
      </c>
      <c r="AA6" s="36">
        <f t="shared" si="4"/>
        <v>116.78</v>
      </c>
      <c r="AB6" s="36">
        <f t="shared" si="4"/>
        <v>110.88</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1415.79</v>
      </c>
      <c r="AU6" s="36">
        <f t="shared" ref="AU6:BC6" si="6">IF(AU7="",NA(),AU7)</f>
        <v>909.88</v>
      </c>
      <c r="AV6" s="36">
        <f t="shared" si="6"/>
        <v>558.26</v>
      </c>
      <c r="AW6" s="36">
        <f t="shared" si="6"/>
        <v>582.23</v>
      </c>
      <c r="AX6" s="36">
        <f t="shared" si="6"/>
        <v>336.91</v>
      </c>
      <c r="AY6" s="36">
        <f t="shared" si="6"/>
        <v>852.01</v>
      </c>
      <c r="AZ6" s="36">
        <f t="shared" si="6"/>
        <v>963.24</v>
      </c>
      <c r="BA6" s="36">
        <f t="shared" si="6"/>
        <v>381.53</v>
      </c>
      <c r="BB6" s="36">
        <f t="shared" si="6"/>
        <v>391.54</v>
      </c>
      <c r="BC6" s="36">
        <f t="shared" si="6"/>
        <v>384.34</v>
      </c>
      <c r="BD6" s="35" t="str">
        <f>IF(BD7="","",IF(BD7="-","【-】","【"&amp;SUBSTITUTE(TEXT(BD7,"#,##0.00"),"-","△")&amp;"】"))</f>
        <v>【262.87】</v>
      </c>
      <c r="BE6" s="36">
        <f>IF(BE7="",NA(),BE7)</f>
        <v>288.13</v>
      </c>
      <c r="BF6" s="36">
        <f t="shared" ref="BF6:BN6" si="7">IF(BF7="",NA(),BF7)</f>
        <v>284.02999999999997</v>
      </c>
      <c r="BG6" s="36">
        <f t="shared" si="7"/>
        <v>278.39999999999998</v>
      </c>
      <c r="BH6" s="36">
        <f t="shared" si="7"/>
        <v>277.77</v>
      </c>
      <c r="BI6" s="36">
        <f t="shared" si="7"/>
        <v>299.79000000000002</v>
      </c>
      <c r="BJ6" s="36">
        <f t="shared" si="7"/>
        <v>391.4</v>
      </c>
      <c r="BK6" s="36">
        <f t="shared" si="7"/>
        <v>400.38</v>
      </c>
      <c r="BL6" s="36">
        <f t="shared" si="7"/>
        <v>393.27</v>
      </c>
      <c r="BM6" s="36">
        <f t="shared" si="7"/>
        <v>386.97</v>
      </c>
      <c r="BN6" s="36">
        <f t="shared" si="7"/>
        <v>380.58</v>
      </c>
      <c r="BO6" s="35" t="str">
        <f>IF(BO7="","",IF(BO7="-","【-】","【"&amp;SUBSTITUTE(TEXT(BO7,"#,##0.00"),"-","△")&amp;"】"))</f>
        <v>【270.87】</v>
      </c>
      <c r="BP6" s="36">
        <f>IF(BP7="",NA(),BP7)</f>
        <v>65.099999999999994</v>
      </c>
      <c r="BQ6" s="36">
        <f t="shared" ref="BQ6:BY6" si="8">IF(BQ7="",NA(),BQ7)</f>
        <v>63.45</v>
      </c>
      <c r="BR6" s="36">
        <f t="shared" si="8"/>
        <v>61.4</v>
      </c>
      <c r="BS6" s="36">
        <f t="shared" si="8"/>
        <v>63.47</v>
      </c>
      <c r="BT6" s="36">
        <f t="shared" si="8"/>
        <v>61.69</v>
      </c>
      <c r="BU6" s="36">
        <f t="shared" si="8"/>
        <v>95.91</v>
      </c>
      <c r="BV6" s="36">
        <f t="shared" si="8"/>
        <v>96.56</v>
      </c>
      <c r="BW6" s="36">
        <f t="shared" si="8"/>
        <v>100.47</v>
      </c>
      <c r="BX6" s="36">
        <f t="shared" si="8"/>
        <v>101.72</v>
      </c>
      <c r="BY6" s="36">
        <f t="shared" si="8"/>
        <v>102.38</v>
      </c>
      <c r="BZ6" s="35" t="str">
        <f>IF(BZ7="","",IF(BZ7="-","【-】","【"&amp;SUBSTITUTE(TEXT(BZ7,"#,##0.00"),"-","△")&amp;"】"))</f>
        <v>【105.59】</v>
      </c>
      <c r="CA6" s="36">
        <f>IF(CA7="",NA(),CA7)</f>
        <v>365.54</v>
      </c>
      <c r="CB6" s="36">
        <f t="shared" ref="CB6:CJ6" si="9">IF(CB7="",NA(),CB7)</f>
        <v>372.86</v>
      </c>
      <c r="CC6" s="36">
        <f t="shared" si="9"/>
        <v>387.35</v>
      </c>
      <c r="CD6" s="36">
        <f t="shared" si="9"/>
        <v>374.08</v>
      </c>
      <c r="CE6" s="36">
        <f t="shared" si="9"/>
        <v>386.43</v>
      </c>
      <c r="CF6" s="36">
        <f t="shared" si="9"/>
        <v>179.29</v>
      </c>
      <c r="CG6" s="36">
        <f t="shared" si="9"/>
        <v>177.14</v>
      </c>
      <c r="CH6" s="36">
        <f t="shared" si="9"/>
        <v>169.82</v>
      </c>
      <c r="CI6" s="36">
        <f t="shared" si="9"/>
        <v>168.2</v>
      </c>
      <c r="CJ6" s="36">
        <f t="shared" si="9"/>
        <v>168.67</v>
      </c>
      <c r="CK6" s="35" t="str">
        <f>IF(CK7="","",IF(CK7="-","【-】","【"&amp;SUBSTITUTE(TEXT(CK7,"#,##0.00"),"-","△")&amp;"】"))</f>
        <v>【163.27】</v>
      </c>
      <c r="CL6" s="36">
        <f>IF(CL7="",NA(),CL7)</f>
        <v>44.97</v>
      </c>
      <c r="CM6" s="36">
        <f t="shared" ref="CM6:CU6" si="10">IF(CM7="",NA(),CM7)</f>
        <v>45.53</v>
      </c>
      <c r="CN6" s="36">
        <f t="shared" si="10"/>
        <v>47.09</v>
      </c>
      <c r="CO6" s="36">
        <f t="shared" si="10"/>
        <v>47.28</v>
      </c>
      <c r="CP6" s="36">
        <f t="shared" si="10"/>
        <v>47.79</v>
      </c>
      <c r="CQ6" s="36">
        <f t="shared" si="10"/>
        <v>59.09</v>
      </c>
      <c r="CR6" s="36">
        <f t="shared" si="10"/>
        <v>55.64</v>
      </c>
      <c r="CS6" s="36">
        <f t="shared" si="10"/>
        <v>55.13</v>
      </c>
      <c r="CT6" s="36">
        <f t="shared" si="10"/>
        <v>54.77</v>
      </c>
      <c r="CU6" s="36">
        <f t="shared" si="10"/>
        <v>54.92</v>
      </c>
      <c r="CV6" s="35" t="str">
        <f>IF(CV7="","",IF(CV7="-","【-】","【"&amp;SUBSTITUTE(TEXT(CV7,"#,##0.00"),"-","△")&amp;"】"))</f>
        <v>【59.94】</v>
      </c>
      <c r="CW6" s="36">
        <f>IF(CW7="",NA(),CW7)</f>
        <v>74.94</v>
      </c>
      <c r="CX6" s="36">
        <f t="shared" ref="CX6:DF6" si="11">IF(CX7="",NA(),CX7)</f>
        <v>76.45</v>
      </c>
      <c r="CY6" s="36">
        <f t="shared" si="11"/>
        <v>73.12</v>
      </c>
      <c r="CZ6" s="36">
        <f t="shared" si="11"/>
        <v>72.19</v>
      </c>
      <c r="DA6" s="36">
        <f t="shared" si="11"/>
        <v>70.680000000000007</v>
      </c>
      <c r="DB6" s="36">
        <f t="shared" si="11"/>
        <v>85.4</v>
      </c>
      <c r="DC6" s="36">
        <f t="shared" si="11"/>
        <v>83.09</v>
      </c>
      <c r="DD6" s="36">
        <f t="shared" si="11"/>
        <v>83</v>
      </c>
      <c r="DE6" s="36">
        <f t="shared" si="11"/>
        <v>82.89</v>
      </c>
      <c r="DF6" s="36">
        <f t="shared" si="11"/>
        <v>82.66</v>
      </c>
      <c r="DG6" s="35" t="str">
        <f>IF(DG7="","",IF(DG7="-","【-】","【"&amp;SUBSTITUTE(TEXT(DG7,"#,##0.00"),"-","△")&amp;"】"))</f>
        <v>【90.22】</v>
      </c>
      <c r="DH6" s="36">
        <f>IF(DH7="",NA(),DH7)</f>
        <v>42.87</v>
      </c>
      <c r="DI6" s="36">
        <f t="shared" ref="DI6:DQ6" si="12">IF(DI7="",NA(),DI7)</f>
        <v>44.45</v>
      </c>
      <c r="DJ6" s="36">
        <f t="shared" si="12"/>
        <v>47.44</v>
      </c>
      <c r="DK6" s="36">
        <f t="shared" si="12"/>
        <v>48.62</v>
      </c>
      <c r="DL6" s="36">
        <f t="shared" si="12"/>
        <v>49.54</v>
      </c>
      <c r="DM6" s="36">
        <f t="shared" si="12"/>
        <v>36.36</v>
      </c>
      <c r="DN6" s="36">
        <f t="shared" si="12"/>
        <v>39.06</v>
      </c>
      <c r="DO6" s="36">
        <f t="shared" si="12"/>
        <v>46.66</v>
      </c>
      <c r="DP6" s="36">
        <f t="shared" si="12"/>
        <v>47.46</v>
      </c>
      <c r="DQ6" s="36">
        <f t="shared" si="12"/>
        <v>48.49</v>
      </c>
      <c r="DR6" s="35" t="str">
        <f>IF(DR7="","",IF(DR7="-","【-】","【"&amp;SUBSTITUTE(TEXT(DR7,"#,##0.00"),"-","△")&amp;"】"))</f>
        <v>【47.91】</v>
      </c>
      <c r="DS6" s="36">
        <f>IF(DS7="",NA(),DS7)</f>
        <v>4.7300000000000004</v>
      </c>
      <c r="DT6" s="36">
        <f t="shared" ref="DT6:EB6" si="13">IF(DT7="",NA(),DT7)</f>
        <v>6.67</v>
      </c>
      <c r="DU6" s="36">
        <f t="shared" si="13"/>
        <v>18.91</v>
      </c>
      <c r="DV6" s="36">
        <f t="shared" si="13"/>
        <v>21.41</v>
      </c>
      <c r="DW6" s="36">
        <f t="shared" si="13"/>
        <v>59.35</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0.65</v>
      </c>
      <c r="EE6" s="36">
        <f t="shared" ref="EE6:EM6" si="14">IF(EE7="",NA(),EE7)</f>
        <v>0.53</v>
      </c>
      <c r="EF6" s="36">
        <f t="shared" si="14"/>
        <v>0.46</v>
      </c>
      <c r="EG6" s="36">
        <f t="shared" si="14"/>
        <v>0.7</v>
      </c>
      <c r="EH6" s="36">
        <f t="shared" si="14"/>
        <v>0.62</v>
      </c>
      <c r="EI6" s="36">
        <f t="shared" si="14"/>
        <v>0.81</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122343</v>
      </c>
      <c r="D7" s="38">
        <v>46</v>
      </c>
      <c r="E7" s="38">
        <v>1</v>
      </c>
      <c r="F7" s="38">
        <v>0</v>
      </c>
      <c r="G7" s="38">
        <v>1</v>
      </c>
      <c r="H7" s="38" t="s">
        <v>105</v>
      </c>
      <c r="I7" s="38" t="s">
        <v>106</v>
      </c>
      <c r="J7" s="38" t="s">
        <v>107</v>
      </c>
      <c r="K7" s="38" t="s">
        <v>108</v>
      </c>
      <c r="L7" s="38" t="s">
        <v>109</v>
      </c>
      <c r="M7" s="38"/>
      <c r="N7" s="39" t="s">
        <v>110</v>
      </c>
      <c r="O7" s="39">
        <v>76.72</v>
      </c>
      <c r="P7" s="39">
        <v>72.510000000000005</v>
      </c>
      <c r="Q7" s="39">
        <v>3790</v>
      </c>
      <c r="R7" s="39">
        <v>39733</v>
      </c>
      <c r="S7" s="39">
        <v>230.15</v>
      </c>
      <c r="T7" s="39">
        <v>172.64</v>
      </c>
      <c r="U7" s="39">
        <v>28617</v>
      </c>
      <c r="V7" s="39">
        <v>118.83</v>
      </c>
      <c r="W7" s="39">
        <v>240.82</v>
      </c>
      <c r="X7" s="39">
        <v>111.28</v>
      </c>
      <c r="Y7" s="39">
        <v>109.03</v>
      </c>
      <c r="Z7" s="39">
        <v>106.1</v>
      </c>
      <c r="AA7" s="39">
        <v>116.78</v>
      </c>
      <c r="AB7" s="39">
        <v>110.88</v>
      </c>
      <c r="AC7" s="39">
        <v>106.41</v>
      </c>
      <c r="AD7" s="39">
        <v>106.55</v>
      </c>
      <c r="AE7" s="39">
        <v>110.01</v>
      </c>
      <c r="AF7" s="39">
        <v>111.21</v>
      </c>
      <c r="AG7" s="39">
        <v>111.71</v>
      </c>
      <c r="AH7" s="39">
        <v>114.35</v>
      </c>
      <c r="AI7" s="39">
        <v>0</v>
      </c>
      <c r="AJ7" s="39">
        <v>0</v>
      </c>
      <c r="AK7" s="39">
        <v>0</v>
      </c>
      <c r="AL7" s="39">
        <v>0</v>
      </c>
      <c r="AM7" s="39">
        <v>0</v>
      </c>
      <c r="AN7" s="39">
        <v>6.33</v>
      </c>
      <c r="AO7" s="39">
        <v>9.56</v>
      </c>
      <c r="AP7" s="39">
        <v>2.8</v>
      </c>
      <c r="AQ7" s="39">
        <v>1.93</v>
      </c>
      <c r="AR7" s="39">
        <v>1.72</v>
      </c>
      <c r="AS7" s="39">
        <v>0.79</v>
      </c>
      <c r="AT7" s="39">
        <v>1415.79</v>
      </c>
      <c r="AU7" s="39">
        <v>909.88</v>
      </c>
      <c r="AV7" s="39">
        <v>558.26</v>
      </c>
      <c r="AW7" s="39">
        <v>582.23</v>
      </c>
      <c r="AX7" s="39">
        <v>336.91</v>
      </c>
      <c r="AY7" s="39">
        <v>852.01</v>
      </c>
      <c r="AZ7" s="39">
        <v>963.24</v>
      </c>
      <c r="BA7" s="39">
        <v>381.53</v>
      </c>
      <c r="BB7" s="39">
        <v>391.54</v>
      </c>
      <c r="BC7" s="39">
        <v>384.34</v>
      </c>
      <c r="BD7" s="39">
        <v>262.87</v>
      </c>
      <c r="BE7" s="39">
        <v>288.13</v>
      </c>
      <c r="BF7" s="39">
        <v>284.02999999999997</v>
      </c>
      <c r="BG7" s="39">
        <v>278.39999999999998</v>
      </c>
      <c r="BH7" s="39">
        <v>277.77</v>
      </c>
      <c r="BI7" s="39">
        <v>299.79000000000002</v>
      </c>
      <c r="BJ7" s="39">
        <v>391.4</v>
      </c>
      <c r="BK7" s="39">
        <v>400.38</v>
      </c>
      <c r="BL7" s="39">
        <v>393.27</v>
      </c>
      <c r="BM7" s="39">
        <v>386.97</v>
      </c>
      <c r="BN7" s="39">
        <v>380.58</v>
      </c>
      <c r="BO7" s="39">
        <v>270.87</v>
      </c>
      <c r="BP7" s="39">
        <v>65.099999999999994</v>
      </c>
      <c r="BQ7" s="39">
        <v>63.45</v>
      </c>
      <c r="BR7" s="39">
        <v>61.4</v>
      </c>
      <c r="BS7" s="39">
        <v>63.47</v>
      </c>
      <c r="BT7" s="39">
        <v>61.69</v>
      </c>
      <c r="BU7" s="39">
        <v>95.91</v>
      </c>
      <c r="BV7" s="39">
        <v>96.56</v>
      </c>
      <c r="BW7" s="39">
        <v>100.47</v>
      </c>
      <c r="BX7" s="39">
        <v>101.72</v>
      </c>
      <c r="BY7" s="39">
        <v>102.38</v>
      </c>
      <c r="BZ7" s="39">
        <v>105.59</v>
      </c>
      <c r="CA7" s="39">
        <v>365.54</v>
      </c>
      <c r="CB7" s="39">
        <v>372.86</v>
      </c>
      <c r="CC7" s="39">
        <v>387.35</v>
      </c>
      <c r="CD7" s="39">
        <v>374.08</v>
      </c>
      <c r="CE7" s="39">
        <v>386.43</v>
      </c>
      <c r="CF7" s="39">
        <v>179.29</v>
      </c>
      <c r="CG7" s="39">
        <v>177.14</v>
      </c>
      <c r="CH7" s="39">
        <v>169.82</v>
      </c>
      <c r="CI7" s="39">
        <v>168.2</v>
      </c>
      <c r="CJ7" s="39">
        <v>168.67</v>
      </c>
      <c r="CK7" s="39">
        <v>163.27000000000001</v>
      </c>
      <c r="CL7" s="39">
        <v>44.97</v>
      </c>
      <c r="CM7" s="39">
        <v>45.53</v>
      </c>
      <c r="CN7" s="39">
        <v>47.09</v>
      </c>
      <c r="CO7" s="39">
        <v>47.28</v>
      </c>
      <c r="CP7" s="39">
        <v>47.79</v>
      </c>
      <c r="CQ7" s="39">
        <v>59.09</v>
      </c>
      <c r="CR7" s="39">
        <v>55.64</v>
      </c>
      <c r="CS7" s="39">
        <v>55.13</v>
      </c>
      <c r="CT7" s="39">
        <v>54.77</v>
      </c>
      <c r="CU7" s="39">
        <v>54.92</v>
      </c>
      <c r="CV7" s="39">
        <v>59.94</v>
      </c>
      <c r="CW7" s="39">
        <v>74.94</v>
      </c>
      <c r="CX7" s="39">
        <v>76.45</v>
      </c>
      <c r="CY7" s="39">
        <v>73.12</v>
      </c>
      <c r="CZ7" s="39">
        <v>72.19</v>
      </c>
      <c r="DA7" s="39">
        <v>70.680000000000007</v>
      </c>
      <c r="DB7" s="39">
        <v>85.4</v>
      </c>
      <c r="DC7" s="39">
        <v>83.09</v>
      </c>
      <c r="DD7" s="39">
        <v>83</v>
      </c>
      <c r="DE7" s="39">
        <v>82.89</v>
      </c>
      <c r="DF7" s="39">
        <v>82.66</v>
      </c>
      <c r="DG7" s="39">
        <v>90.22</v>
      </c>
      <c r="DH7" s="39">
        <v>42.87</v>
      </c>
      <c r="DI7" s="39">
        <v>44.45</v>
      </c>
      <c r="DJ7" s="39">
        <v>47.44</v>
      </c>
      <c r="DK7" s="39">
        <v>48.62</v>
      </c>
      <c r="DL7" s="39">
        <v>49.54</v>
      </c>
      <c r="DM7" s="39">
        <v>36.36</v>
      </c>
      <c r="DN7" s="39">
        <v>39.06</v>
      </c>
      <c r="DO7" s="39">
        <v>46.66</v>
      </c>
      <c r="DP7" s="39">
        <v>47.46</v>
      </c>
      <c r="DQ7" s="39">
        <v>48.49</v>
      </c>
      <c r="DR7" s="39">
        <v>47.91</v>
      </c>
      <c r="DS7" s="39">
        <v>4.7300000000000004</v>
      </c>
      <c r="DT7" s="39">
        <v>6.67</v>
      </c>
      <c r="DU7" s="39">
        <v>18.91</v>
      </c>
      <c r="DV7" s="39">
        <v>21.41</v>
      </c>
      <c r="DW7" s="39">
        <v>59.35</v>
      </c>
      <c r="DX7" s="39">
        <v>7.8</v>
      </c>
      <c r="DY7" s="39">
        <v>8.8699999999999992</v>
      </c>
      <c r="DZ7" s="39">
        <v>9.85</v>
      </c>
      <c r="EA7" s="39">
        <v>9.7100000000000009</v>
      </c>
      <c r="EB7" s="39">
        <v>12.79</v>
      </c>
      <c r="EC7" s="39">
        <v>15</v>
      </c>
      <c r="ED7" s="39">
        <v>0.65</v>
      </c>
      <c r="EE7" s="39">
        <v>0.53</v>
      </c>
      <c r="EF7" s="39">
        <v>0.46</v>
      </c>
      <c r="EG7" s="39">
        <v>0.7</v>
      </c>
      <c r="EH7" s="39">
        <v>0.62</v>
      </c>
      <c r="EI7" s="39">
        <v>0.81</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2017-12-25T01:25:55Z</dcterms:created>
  <dcterms:modified xsi:type="dcterms:W3CDTF">2018-02-16T02:39:02Z</dcterms:modified>
  <cp:category/>
</cp:coreProperties>
</file>