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3040" windowHeight="909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<sst xmlns="http://schemas.openxmlformats.org/spreadsheetml/2006/main" count="240" uniqueCount="126">
  <si>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</si>
  <si>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</si>
  <si>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</si>
  <si>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</si>
  <si>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</si>
  <si>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</si>
  <si>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</si>
  <si>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</si>
  <si>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</si>
  <si>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</si>
  <si>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</si>
  <si>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</si>
  <si>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</si>
  <si>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</si>
  <si>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</si>
  <si>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</si>
  <si>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</si>
  <si>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</si>
  <si>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</si>
  <si>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</si>
  <si>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</si>
  <si>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</si>
  <si>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</si>
  <si>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</si>
  <si>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</si>
  <si>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</si>
  <si>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</si>
  <si>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</si>
  <si>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</si>
  <si>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</si>
  <si>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</si>
  <si>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</si>
  <si>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</si>
  <si>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</si>
  <si>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</si>
  <si>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</si>
  <si>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</si>
  <si>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</si>
  <si>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</si>
  <si>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</si>
  <si>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</si>
  <si>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</si>
  <si>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</si>
  <si>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</si>
  <si>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</si>
  <si>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</si>
  <si>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</si>
  <si>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</si>
  <si>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</si>
  <si>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</si>
  <si>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</si>
  <si>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</si>
  <si>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</si>
  <si>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</si>
  <si>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</si>
  <si>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</si>
  <si>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</si>
  <si>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</si>
  <si>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</si>
  <si>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</si>
  <si>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</si>
  <si>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</si>
  <si>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</si>
  <si>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</si>
  <si>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</si>
  <si>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</si>
  <si>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</si>
  <si>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</si>
  <si>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</si>
  <si>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</si>
  <si>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</si>
  <si>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</si>
  <si>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</si>
  <si>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</si>
  <si>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</si>
  <si>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</si>
  <si>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</si>
  <si>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</si>
  <si>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</si>
  <si>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</si>
  <si>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</si>
  <si>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</si>
  <si>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</si>
  <si>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</si>
  <si>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</si>
  <si>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</si>
  <si>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</si>
  <si>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</si>
  <si>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</si>
  <si>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</si>
  <si>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</si>
  <si>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</si>
  <si>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</si>
  <si>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</si>
  <si>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</si>
  <si>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</si>
  <si>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</si>
  <si>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</si>
  <si>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</si>
  <si>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</si>
  <si>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</si>
  <si>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</si>
  <si>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</si>
  <si>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</si>
  <si>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</si>
  <si>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</si>
  <si>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</si>
  <si>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</si>
  <si>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</si>
  <si>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</si>
  <si>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香取市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</si>
  <si>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</si>
  <si>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</si>
  <si>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</si>
  <si>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</si>
  <si>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</si>
  <si>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</si>
  <si>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</si>
  <si>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</si>
  <si>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</si>
  <si>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</si>
  <si>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</si>
  <si>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収益的収支比率は、元利償還金のピークを過ぎたため、Ｈ25年度から27年度は10％程度づつ改善し、H28年度も改善傾向である。
　企業債残高対事業規模比率は、経年で減少しており、Ｈ27年度以降は平均値を下回っている。
　施設利用率はＨ26年度から平均値を上回り、経費回収率・汚水処理原価はＨ27年度以降、改善傾向であり、H28年度は平均値を上回ったが、経費回収率は100を下回っているので、更なる改善が必要な状況である。これは、事業計画面積に対し整備率が69％程度に留まっているため、分母となる使用料収入及び有取水量が伸び悩んでいるためである。
　水洗化率は、微増しているが、平均値を下回っている。水洗化率の向上は、使用料収入及び有収水量の拡大に直接関連するため、Ｈ28年度から未利用者の各戸訪問を実施しており、さらなる向上を目指す。</t>
    <rPh sb="35" eb="37">
      <t>ネンド</t>
    </rPh>
    <rPh sb="52" eb="54">
      <t>ネンド</t>
    </rPh>
    <rPh sb="55" eb="57">
      <t>カイゼン</t>
    </rPh>
    <rPh sb="57" eb="59">
      <t>ケイコウ</t>
    </rPh>
    <rPh sb="94" eb="96">
      <t>イコウ</t>
    </rPh>
    <rPh sb="101" eb="102">
      <t>シタ</t>
    </rPh>
    <rPh sb="102" eb="103">
      <t>マワ</t>
    </rPh>
    <rPh sb="149" eb="151">
      <t>イコウ</t>
    </rPh>
    <rPh sb="154" eb="156">
      <t>ケイコウ</t>
    </rPh>
    <rPh sb="163" eb="165">
      <t>ネンド</t>
    </rPh>
    <rPh sb="170" eb="172">
      <t>ウワマワ</t>
    </rPh>
    <rPh sb="176" eb="178">
      <t>ケイヒ</t>
    </rPh>
    <rPh sb="178" eb="180">
      <t>カイシュウ</t>
    </rPh>
    <rPh sb="180" eb="181">
      <t>リツ</t>
    </rPh>
    <rPh sb="186" eb="188">
      <t>シタマワ</t>
    </rPh>
    <rPh sb="195" eb="196">
      <t>サラ</t>
    </rPh>
    <phoneticPr fontId="4"/>
  </si>
  <si>
    <t>　経営に関する比率は、Ｈ27年度以降改善傾向にあるが、水洗化率が類似団体平均値に比較して、依然低い状況である。面整備率の停滞による有収水量・使用料収入の伸び悩みが要因の一つとなるが、人口密集地の面整備はほぼ終了しており、現在残っている未普及地域は農村部となるため、期待する投資効果が少ない状況である。また、行政人口の減少に伴う処理区域内人口及び水需要が減少傾向にあるため、大幅な改善は見込めない状況にある。
　下水道事業は、公共水域の水質改善が重要な責務となるため、企業債償還元利金の推移に注視しつつ、投資の効率化を図り、また、維持管理費の削減に努めていく。そして、現有施設を有効活用するために、類似団体平均値に比較して低い水洗化率の更なる向上に努め、経営の健全化を図っていく。</t>
    <rPh sb="16" eb="18">
      <t>イコウ</t>
    </rPh>
    <rPh sb="18" eb="20">
      <t>カイゼン</t>
    </rPh>
    <rPh sb="20" eb="22">
      <t>ケイコウ</t>
    </rPh>
    <rPh sb="27" eb="30">
      <t>スイセンカ</t>
    </rPh>
    <rPh sb="30" eb="31">
      <t>リツ</t>
    </rPh>
    <rPh sb="45" eb="47">
      <t>イゼン</t>
    </rPh>
    <rPh sb="47" eb="48">
      <t>ヒク</t>
    </rPh>
    <rPh sb="49" eb="51">
      <t>ジョウキョウ</t>
    </rPh>
    <phoneticPr fontId="4"/>
  </si>
  <si>
    <t>　耐用年数を超える管渠が10％程度存在するため、ストックマネジメント手法により維持点検を今後は実施する。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</si>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</sst>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0-4512-8E54-4379946623CC}"/>
            </c:ext>
          </c:extLst>
        </c:ser>
        <c:dLbls>
          <c:showLegendKey val="0"/>
          <c:showVal val="0"/>
          <c:showCatName val="0"/>
          <c:showSerName val="0"/>
          <c:showPercent val="0"/>
          <c:showBubbleSize val="0"/>
        </c:dLbls>
        <c:gapWidth val="150"/>
        <c:axId val="100317440"/>
        <c:axId val="118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c:ext xmlns:c16="http://schemas.microsoft.com/office/drawing/2014/chart" uri="{C3380CC4-5D6E-409C-BE32-E72D297353CC}">
              <c16:uniqueId val="{00000001-D420-4512-8E54-4379946623CC}"/>
            </c:ext>
          </c:extLst>
        </c:ser>
        <c:dLbls>
          <c:showLegendKey val="0"/>
          <c:showVal val="0"/>
          <c:showCatName val="0"/>
          <c:showSerName val="0"/>
          <c:showPercent val="0"/>
          <c:showBubbleSize val="0"/>
        </c:dLbls>
        <c:marker val="1"/>
        <c:smooth val="0"/>
        <c:axId val="100317440"/>
        <c:axId val="118342016"/>
      </c:lineChart>
      <c:dateAx>
        <c:axId val="100317440"/>
        <c:scaling>
          <c:orientation val="minMax"/>
        </c:scaling>
        <c:delete val="1"/>
        <c:axPos val="b"/>
        <c:numFmt formatCode="ge" sourceLinked="1"/>
        <c:majorTickMark val="none"/>
        <c:minorTickMark val="none"/>
        <c:tickLblPos val="none"/>
        <c:crossAx val="118342016"/>
        <c:crosses val="autoZero"/>
        <c:auto val="1"/>
        <c:lblOffset val="100"/>
        <c:baseTimeUnit val="years"/>
      </c:dateAx>
      <c:valAx>
        <c:axId val="118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62.35</c:v>
                </c:pt>
                <c:pt idx="1">
                  <c:v>62.54</c:v>
                </c:pt>
                <c:pt idx="2">
                  <c:v>67.89</c:v>
                </c:pt>
                <c:pt idx="3">
                  <c:v>65.95</c:v>
                </c:pt>
                <c:pt idx="4">
                  <c:v>63.65</c:v>
                </c:pt>
              </c:numCache>
            </c:numRef>
          </c:val>
          <c:extLst>
            <c:ext xmlns:c16="http://schemas.microsoft.com/office/drawing/2014/chart" uri="{C3380CC4-5D6E-409C-BE32-E72D297353CC}">
              <c16:uniqueId val="{00000000-DB8D-41F3-88FB-1B20783354DF}"/>
            </c:ext>
          </c:extLst>
        </c:ser>
        <c:dLbls>
          <c:showLegendKey val="0"/>
          <c:showVal val="0"/>
          <c:showCatName val="0"/>
          <c:showSerName val="0"/>
          <c:showPercent val="0"/>
          <c:showBubbleSize val="0"/>
        </c:dLbls>
        <c:gapWidth val="150"/>
        <c:axId val="132017536"/>
        <c:axId val="1320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c:ext xmlns:c16="http://schemas.microsoft.com/office/drawing/2014/chart" uri="{C3380CC4-5D6E-409C-BE32-E72D297353CC}">
              <c16:uniqueId val="{00000001-DB8D-41F3-88FB-1B20783354DF}"/>
            </c:ext>
          </c:extLst>
        </c:ser>
        <c:dLbls>
          <c:showLegendKey val="0"/>
          <c:showVal val="0"/>
          <c:showCatName val="0"/>
          <c:showSerName val="0"/>
          <c:showPercent val="0"/>
          <c:showBubbleSize val="0"/>
        </c:dLbls>
        <c:marker val="1"/>
        <c:smooth val="0"/>
        <c:axId val="132017536"/>
        <c:axId val="132023808"/>
      </c:lineChart>
      <c:dateAx>
        <c:axId val="132017536"/>
        <c:scaling>
          <c:orientation val="minMax"/>
        </c:scaling>
        <c:delete val="1"/>
        <c:axPos val="b"/>
        <c:numFmt formatCode="ge" sourceLinked="1"/>
        <c:majorTickMark val="none"/>
        <c:minorTickMark val="none"/>
        <c:tickLblPos val="none"/>
        <c:crossAx val="132023808"/>
        <c:crosses val="autoZero"/>
        <c:auto val="1"/>
        <c:lblOffset val="100"/>
        <c:baseTimeUnit val="years"/>
      </c:dateAx>
      <c:valAx>
        <c:axId val="1320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80.78</c:v>
                </c:pt>
                <c:pt idx="1">
                  <c:v>81.040000000000006</c:v>
                </c:pt>
                <c:pt idx="2">
                  <c:v>81.41</c:v>
                </c:pt>
                <c:pt idx="3">
                  <c:v>82.08</c:v>
                </c:pt>
                <c:pt idx="4">
                  <c:v>83.01</c:v>
                </c:pt>
              </c:numCache>
            </c:numRef>
          </c:val>
          <c:extLst>
            <c:ext xmlns:c16="http://schemas.microsoft.com/office/drawing/2014/chart" uri="{C3380CC4-5D6E-409C-BE32-E72D297353CC}">
              <c16:uniqueId val="{00000000-DEDA-47D3-AF10-47D957773AD9}"/>
            </c:ext>
          </c:extLst>
        </c:ser>
        <c:dLbls>
          <c:showLegendKey val="0"/>
          <c:showVal val="0"/>
          <c:showCatName val="0"/>
          <c:showSerName val="0"/>
          <c:showPercent val="0"/>
          <c:showBubbleSize val="0"/>
        </c:dLbls>
        <c:gapWidth val="150"/>
        <c:axId val="132066304"/>
        <c:axId val="13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c:ext xmlns:c16="http://schemas.microsoft.com/office/drawing/2014/chart" uri="{C3380CC4-5D6E-409C-BE32-E72D297353CC}">
              <c16:uniqueId val="{00000001-DEDA-47D3-AF10-47D957773AD9}"/>
            </c:ext>
          </c:extLst>
        </c:ser>
        <c:dLbls>
          <c:showLegendKey val="0"/>
          <c:showVal val="0"/>
          <c:showCatName val="0"/>
          <c:showSerName val="0"/>
          <c:showPercent val="0"/>
          <c:showBubbleSize val="0"/>
        </c:dLbls>
        <c:marker val="1"/>
        <c:smooth val="0"/>
        <c:axId val="132066304"/>
        <c:axId val="132068480"/>
      </c:lineChart>
      <c:dateAx>
        <c:axId val="132066304"/>
        <c:scaling>
          <c:orientation val="minMax"/>
        </c:scaling>
        <c:delete val="1"/>
        <c:axPos val="b"/>
        <c:numFmt formatCode="ge" sourceLinked="1"/>
        <c:majorTickMark val="none"/>
        <c:minorTickMark val="none"/>
        <c:tickLblPos val="none"/>
        <c:crossAx val="132068480"/>
        <c:crosses val="autoZero"/>
        <c:auto val="1"/>
        <c:lblOffset val="100"/>
        <c:baseTimeUnit val="years"/>
      </c:dateAx>
      <c:valAx>
        <c:axId val="132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63.81</c:v>
                </c:pt>
                <c:pt idx="1">
                  <c:v>51.45</c:v>
                </c:pt>
                <c:pt idx="2">
                  <c:v>61.97</c:v>
                </c:pt>
                <c:pt idx="3">
                  <c:v>71.19</c:v>
                </c:pt>
                <c:pt idx="4">
                  <c:v>74.430000000000007</c:v>
                </c:pt>
              </c:numCache>
            </c:numRef>
          </c:val>
          <c:extLst>
            <c:ext xmlns:c16="http://schemas.microsoft.com/office/drawing/2014/chart" uri="{C3380CC4-5D6E-409C-BE32-E72D297353CC}">
              <c16:uniqueId val="{00000000-4EA6-4DC7-93BB-835C7103020E}"/>
            </c:ext>
          </c:extLst>
        </c:ser>
        <c:dLbls>
          <c:showLegendKey val="0"/>
          <c:showVal val="0"/>
          <c:showCatName val="0"/>
          <c:showSerName val="0"/>
          <c:showPercent val="0"/>
          <c:showBubbleSize val="0"/>
        </c:dLbls>
        <c:gapWidth val="150"/>
        <c:axId val="90634112"/>
        <c:axId val="1183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6-4DC7-93BB-835C7103020E}"/>
            </c:ext>
          </c:extLst>
        </c:ser>
        <c:dLbls>
          <c:showLegendKey val="0"/>
          <c:showVal val="0"/>
          <c:showCatName val="0"/>
          <c:showSerName val="0"/>
          <c:showPercent val="0"/>
          <c:showBubbleSize val="0"/>
        </c:dLbls>
        <c:marker val="1"/>
        <c:smooth val="0"/>
        <c:axId val="90634112"/>
        <c:axId val="118325248"/>
      </c:lineChart>
      <c:dateAx>
        <c:axId val="90634112"/>
        <c:scaling>
          <c:orientation val="minMax"/>
        </c:scaling>
        <c:delete val="1"/>
        <c:axPos val="b"/>
        <c:numFmt formatCode="ge" sourceLinked="1"/>
        <c:majorTickMark val="none"/>
        <c:minorTickMark val="none"/>
        <c:tickLblPos val="none"/>
        <c:crossAx val="118325248"/>
        <c:crosses val="autoZero"/>
        <c:auto val="1"/>
        <c:lblOffset val="100"/>
        <c:baseTimeUnit val="years"/>
      </c:dateAx>
      <c:valAx>
        <c:axId val="118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F-4DB3-B1FA-F0DFD6B93D85}"/>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F-4DB3-B1FA-F0DFD6B93D85}"/>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F-4A43-A9B6-8E2D1D9F0874}"/>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F-4A43-A9B6-8E2D1D9F0874}"/>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7-4FB9-B395-6BC5F74F76A9}"/>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7-4FB9-B395-6BC5F74F76A9}"/>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5-490F-88D7-571C9D4CF903}"/>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5-490F-88D7-571C9D4CF903}"/>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1419.25</c:v>
                </c:pt>
                <c:pt idx="1">
                  <c:v>1314.11</c:v>
                </c:pt>
                <c:pt idx="2">
                  <c:v>1168.94</c:v>
                </c:pt>
                <c:pt idx="3">
                  <c:v>448.97</c:v>
                </c:pt>
                <c:pt idx="4">
                  <c:v>396.27</c:v>
                </c:pt>
              </c:numCache>
            </c:numRef>
          </c:val>
          <c:extLst>
            <c:ext xmlns:c16="http://schemas.microsoft.com/office/drawing/2014/chart" uri="{C3380CC4-5D6E-409C-BE32-E72D297353CC}">
              <c16:uniqueId val="{00000000-826E-46DE-BEBC-220D290BF357}"/>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c:ext xmlns:c16="http://schemas.microsoft.com/office/drawing/2014/chart" uri="{C3380CC4-5D6E-409C-BE32-E72D297353CC}">
              <c16:uniqueId val="{00000001-826E-46DE-BEBC-220D290BF357}"/>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51.52</c:v>
                </c:pt>
                <c:pt idx="1">
                  <c:v>52.99</c:v>
                </c:pt>
                <c:pt idx="2">
                  <c:v>54.96</c:v>
                </c:pt>
                <c:pt idx="3">
                  <c:v>78.489999999999995</c:v>
                </c:pt>
                <c:pt idx="4">
                  <c:v>95.35</c:v>
                </c:pt>
              </c:numCache>
            </c:numRef>
          </c:val>
          <c:extLst>
            <c:ext xmlns:c16="http://schemas.microsoft.com/office/drawing/2014/chart" uri="{C3380CC4-5D6E-409C-BE32-E72D297353CC}">
              <c16:uniqueId val="{00000000-1E48-4F89-B08F-ADCBE4A54845}"/>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c:ext xmlns:c16="http://schemas.microsoft.com/office/drawing/2014/chart" uri="{C3380CC4-5D6E-409C-BE32-E72D297353CC}">
              <c16:uniqueId val="{00000001-1E48-4F89-B08F-ADCBE4A54845}"/>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308.17</c:v>
                </c:pt>
                <c:pt idx="1">
                  <c:v>299.64999999999998</c:v>
                </c:pt>
                <c:pt idx="2">
                  <c:v>296.66000000000003</c:v>
                </c:pt>
                <c:pt idx="3">
                  <c:v>207.28</c:v>
                </c:pt>
                <c:pt idx="4">
                  <c:v>170.68</c:v>
                </c:pt>
              </c:numCache>
            </c:numRef>
          </c:val>
          <c:extLst>
            <c:ext xmlns:c16="http://schemas.microsoft.com/office/drawing/2014/chart" uri="{C3380CC4-5D6E-409C-BE32-E72D297353CC}">
              <c16:uniqueId val="{00000000-6892-40BE-A4AC-9C753214CD13}"/>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c:ext xmlns:c16="http://schemas.microsoft.com/office/drawing/2014/chart" uri="{C3380CC4-5D6E-409C-BE32-E72D297353CC}">
              <c16:uniqueId val="{00000001-6892-40BE-A4AC-9C753214CD13}"/>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香取市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125</v>
      </c>
      <c r="AE8" s="73"/>
      <c r="AF8" s="73"/>
      <c r="AG8" s="73"/>
      <c r="AH8" s="73"/>
      <c r="AI8" s="73"/>
      <c r="AJ8" s="73"/>
      <c r="AK8" s="4"/>
      <c r="AL8" s="67">
        <f>データ!S6</f>
        <v>78982</v>
      </c>
      <c r="AM8" s="67"/>
      <c r="AN8" s="67"/>
      <c r="AO8" s="67"/>
      <c r="AP8" s="67"/>
      <c r="AQ8" s="67"/>
      <c r="AR8" s="67"/>
      <c r="AS8" s="67"/>
      <c r="AT8" s="66">
        <f>データ!T6</f>
        <v>262.35000000000002</v>
      </c>
      <c r="AU8" s="66"/>
      <c r="AV8" s="66"/>
      <c r="AW8" s="66"/>
      <c r="AX8" s="66"/>
      <c r="AY8" s="66"/>
      <c r="AZ8" s="66"/>
      <c r="BA8" s="66"/>
      <c r="BB8" s="66">
        <f>データ!U6</f>
        <v>301.06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30.05</v>
      </c>
      <c r="Q10" s="66"/>
      <c r="R10" s="66"/>
      <c r="S10" s="66"/>
      <c r="T10" s="66"/>
      <c r="U10" s="66"/>
      <c r="V10" s="66"/>
      <c r="W10" s="66">
        <f>データ!Q6</f>
        <v>61.72</v>
      </c>
      <c r="X10" s="66"/>
      <c r="Y10" s="66"/>
      <c r="Z10" s="66"/>
      <c r="AA10" s="66"/>
      <c r="AB10" s="66"/>
      <c r="AC10" s="66"/>
      <c r="AD10" s="67">
        <f>データ!R6</f>
        <v>2484</v>
      </c>
      <c r="AE10" s="67"/>
      <c r="AF10" s="67"/>
      <c r="AG10" s="67"/>
      <c r="AH10" s="67"/>
      <c r="AI10" s="67"/>
      <c r="AJ10" s="67"/>
      <c r="AK10" s="2"/>
      <c r="AL10" s="67">
        <f>データ!V6</f>
        <v>23612</v>
      </c>
      <c r="AM10" s="67"/>
      <c r="AN10" s="67"/>
      <c r="AO10" s="67"/>
      <c r="AP10" s="67"/>
      <c r="AQ10" s="67"/>
      <c r="AR10" s="67"/>
      <c r="AS10" s="67"/>
      <c r="AT10" s="66">
        <f>データ!W6</f>
        <v>7.29</v>
      </c>
      <c r="AU10" s="66"/>
      <c r="AV10" s="66"/>
      <c r="AW10" s="66"/>
      <c r="AX10" s="66"/>
      <c r="AY10" s="66"/>
      <c r="AZ10" s="66"/>
      <c r="BA10" s="66"/>
      <c r="BB10" s="66">
        <f>データ!X6</f>
        <v>3238.96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122360</v>
      </c>
      <c r="D6" s="33">
        <f t="shared" si="3"/>
        <v>47</v>
      </c>
      <c r="E6" s="33">
        <f t="shared" si="3"/>
        <v>17</v>
      </c>
      <c r="F6" s="33">
        <f t="shared" si="3"/>
        <v>1</v>
      </c>
      <c r="G6" s="33">
        <f t="shared" si="3"/>
        <v>0</v>
      </c>
      <c r="H6" s="33" t="str">
        <f t="shared" si="3"/>
        <v>千葉県　香取市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30.05</v>
      </c>
      <c r="Q6" s="34">
        <f t="shared" si="3"/>
        <v>61.72</v>
      </c>
      <c r="R6" s="34">
        <f t="shared" si="3"/>
        <v>2484</v>
      </c>
      <c r="S6" s="34">
        <f t="shared" si="3"/>
        <v>78982</v>
      </c>
      <c r="T6" s="34">
        <f t="shared" si="3"/>
        <v>262.35000000000002</v>
      </c>
      <c r="U6" s="34">
        <f t="shared" si="3"/>
        <v>301.06</v>
      </c>
      <c r="V6" s="34">
        <f t="shared" si="3"/>
        <v>23612</v>
      </c>
      <c r="W6" s="34">
        <f t="shared" si="3"/>
        <v>7.29</v>
      </c>
      <c r="X6" s="34">
        <f t="shared" si="3"/>
        <v>3238.96</v>
      </c>
      <c r="Y6" s="35">
        <f>IF(Y7="",NA(),Y7)</f>
        <v>63.81</v>
      </c>
      <c r="Z6" s="35">
        <f t="shared" ref="Z6:AH6" si="4">IF(Z7="",NA(),Z7)</f>
        <v>51.45</v>
      </c>
      <c r="AA6" s="35">
        <f t="shared" si="4"/>
        <v>61.97</v>
      </c>
      <c r="AB6" s="35">
        <f t="shared" si="4"/>
        <v>71.19</v>
      </c>
      <c r="AC6" s="35">
        <f t="shared" si="4"/>
        <v>74.430000000000007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1419.25</v>
      </c>
      <c r="BG6" s="35">
        <f t="shared" ref="BG6:BO6" si="7">IF(BG7="",NA(),BG7)</f>
        <v>1314.11</v>
      </c>
      <c r="BH6" s="35">
        <f t="shared" si="7"/>
        <v>1168.94</v>
      </c>
      <c r="BI6" s="35">
        <f t="shared" si="7"/>
        <v>448.97</v>
      </c>
      <c r="BJ6" s="35">
        <f t="shared" si="7"/>
        <v>396.27</v>
      </c>
      <c r="BK6" s="35">
        <f t="shared" si="7"/>
        <v>759.86</v>
      </c>
      <c r="BL6" s="35">
        <f t="shared" si="7"/>
        <v>739.53</v>
      </c>
      <c r="BM6" s="35">
        <f t="shared" si="7"/>
        <v>721.06</v>
      </c>
      <c r="BN6" s="35">
        <f t="shared" si="7"/>
        <v>862.87</v>
      </c>
      <c r="BO6" s="35">
        <f t="shared" si="7"/>
        <v>716.96</v>
      </c>
      <c r="BP6" s="34" t="str">
        <f>IF(BP7="","",IF(BP7="-","【-】","【"&amp;SUBSTITUTE(TEXT(BP7,"#,##0.00"),"-","△")&amp;"】"))</f>
        <v>【728.30】</v>
      </c>
      <c r="BQ6" s="35">
        <f>IF(BQ7="",NA(),BQ7)</f>
        <v>51.52</v>
      </c>
      <c r="BR6" s="35">
        <f t="shared" ref="BR6:BZ6" si="8">IF(BR7="",NA(),BR7)</f>
        <v>52.99</v>
      </c>
      <c r="BS6" s="35">
        <f t="shared" si="8"/>
        <v>54.96</v>
      </c>
      <c r="BT6" s="35">
        <f t="shared" si="8"/>
        <v>78.489999999999995</v>
      </c>
      <c r="BU6" s="35">
        <f t="shared" si="8"/>
        <v>95.35</v>
      </c>
      <c r="BV6" s="35">
        <f t="shared" si="8"/>
        <v>85.6</v>
      </c>
      <c r="BW6" s="35">
        <f t="shared" si="8"/>
        <v>84.05</v>
      </c>
      <c r="BX6" s="35">
        <f t="shared" si="8"/>
        <v>84.86</v>
      </c>
      <c r="BY6" s="35">
        <f t="shared" si="8"/>
        <v>85.39</v>
      </c>
      <c r="BZ6" s="35">
        <f t="shared" si="8"/>
        <v>88.09</v>
      </c>
      <c r="CA6" s="34" t="str">
        <f>IF(CA7="","",IF(CA7="-","【-】","【"&amp;SUBSTITUTE(TEXT(CA7,"#,##0.00"),"-","△")&amp;"】"))</f>
        <v>【100.04】</v>
      </c>
      <c r="CB6" s="35">
        <f>IF(CB7="",NA(),CB7)</f>
        <v>308.17</v>
      </c>
      <c r="CC6" s="35">
        <f t="shared" ref="CC6:CK6" si="9">IF(CC7="",NA(),CC7)</f>
        <v>299.64999999999998</v>
      </c>
      <c r="CD6" s="35">
        <f t="shared" si="9"/>
        <v>296.66000000000003</v>
      </c>
      <c r="CE6" s="35">
        <f t="shared" si="9"/>
        <v>207.28</v>
      </c>
      <c r="CF6" s="35">
        <f t="shared" si="9"/>
        <v>170.68</v>
      </c>
      <c r="CG6" s="35">
        <f t="shared" si="9"/>
        <v>185.04</v>
      </c>
      <c r="CH6" s="35">
        <f t="shared" si="9"/>
        <v>190.12</v>
      </c>
      <c r="CI6" s="35">
        <f t="shared" si="9"/>
        <v>188.14</v>
      </c>
      <c r="CJ6" s="35">
        <f t="shared" si="9"/>
        <v>188.79</v>
      </c>
      <c r="CK6" s="35">
        <f t="shared" si="9"/>
        <v>181.8</v>
      </c>
      <c r="CL6" s="34" t="str">
        <f>IF(CL7="","",IF(CL7="-","【-】","【"&amp;SUBSTITUTE(TEXT(CL7,"#,##0.00"),"-","△")&amp;"】"))</f>
        <v>【137.82】</v>
      </c>
      <c r="CM6" s="35">
        <f>IF(CM7="",NA(),CM7)</f>
        <v>62.35</v>
      </c>
      <c r="CN6" s="35">
        <f t="shared" ref="CN6:CV6" si="10">IF(CN7="",NA(),CN7)</f>
        <v>62.54</v>
      </c>
      <c r="CO6" s="35">
        <f t="shared" si="10"/>
        <v>67.89</v>
      </c>
      <c r="CP6" s="35">
        <f t="shared" si="10"/>
        <v>65.95</v>
      </c>
      <c r="CQ6" s="35">
        <f t="shared" si="10"/>
        <v>63.65</v>
      </c>
      <c r="CR6" s="35">
        <f t="shared" si="10"/>
        <v>61.91</v>
      </c>
      <c r="CS6" s="35">
        <f t="shared" si="10"/>
        <v>63.6</v>
      </c>
      <c r="CT6" s="35">
        <f t="shared" si="10"/>
        <v>64.23</v>
      </c>
      <c r="CU6" s="35">
        <f t="shared" si="10"/>
        <v>59.4</v>
      </c>
      <c r="CV6" s="35">
        <f t="shared" si="10"/>
        <v>59.35</v>
      </c>
      <c r="CW6" s="34" t="str">
        <f>IF(CW7="","",IF(CW7="-","【-】","【"&amp;SUBSTITUTE(TEXT(CW7,"#,##0.00"),"-","△")&amp;"】"))</f>
        <v>【60.09】</v>
      </c>
      <c r="CX6" s="35">
        <f>IF(CX7="",NA(),CX7)</f>
        <v>80.78</v>
      </c>
      <c r="CY6" s="35">
        <f t="shared" ref="CY6:DG6" si="11">IF(CY7="",NA(),CY7)</f>
        <v>81.040000000000006</v>
      </c>
      <c r="CZ6" s="35">
        <f t="shared" si="11"/>
        <v>81.41</v>
      </c>
      <c r="DA6" s="35">
        <f t="shared" si="11"/>
        <v>82.08</v>
      </c>
      <c r="DB6" s="35">
        <f t="shared" si="11"/>
        <v>83.01</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122360</v>
      </c>
      <c r="D7" s="37">
        <v>47</v>
      </c>
      <c r="E7" s="37">
        <v>17</v>
      </c>
      <c r="F7" s="37">
        <v>1</v>
      </c>
      <c r="G7" s="37">
        <v>0</v>
      </c>
      <c r="H7" s="37" t="s">
        <v>110</v>
      </c>
      <c r="I7" s="37" t="s">
        <v>111</v>
      </c>
      <c r="J7" s="37" t="s">
        <v>112</v>
      </c>
      <c r="K7" s="37" t="s">
        <v>113</v>
      </c>
      <c r="L7" s="37" t="s">
        <v>114</v>
      </c>
      <c r="M7" s="37"/>
      <c r="N7" s="38" t="s">
        <v>115</v>
      </c>
      <c r="O7" s="38" t="s">
        <v>116</v>
      </c>
      <c r="P7" s="38">
        <v>30.05</v>
      </c>
      <c r="Q7" s="38">
        <v>61.72</v>
      </c>
      <c r="R7" s="38">
        <v>2484</v>
      </c>
      <c r="S7" s="38">
        <v>78982</v>
      </c>
      <c r="T7" s="38">
        <v>262.35000000000002</v>
      </c>
      <c r="U7" s="38">
        <v>301.06</v>
      </c>
      <c r="V7" s="38">
        <v>23612</v>
      </c>
      <c r="W7" s="38">
        <v>7.29</v>
      </c>
      <c r="X7" s="38">
        <v>3238.96</v>
      </c>
      <c r="Y7" s="38">
        <v>63.81</v>
      </c>
      <c r="Z7" s="38">
        <v>51.45</v>
      </c>
      <c r="AA7" s="38">
        <v>61.97</v>
      </c>
      <c r="AB7" s="38">
        <v>71.19</v>
      </c>
      <c r="AC7" s="38">
        <v>74.430000000000007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1419.25</v>
      </c>
      <c r="BG7" s="38">
        <v>1314.11</v>
      </c>
      <c r="BH7" s="38">
        <v>1168.94</v>
      </c>
      <c r="BI7" s="38">
        <v>448.97</v>
      </c>
      <c r="BJ7" s="38">
        <v>396.27</v>
      </c>
      <c r="BK7" s="38">
        <v>759.86</v>
      </c>
      <c r="BL7" s="38">
        <v>739.53</v>
      </c>
      <c r="BM7" s="38">
        <v>721.06</v>
      </c>
      <c r="BN7" s="38">
        <v>862.87</v>
      </c>
      <c r="BO7" s="38">
        <v>716.96</v>
      </c>
      <c r="BP7" s="38">
        <v>728.3</v>
      </c>
      <c r="BQ7" s="38">
        <v>51.52</v>
      </c>
      <c r="BR7" s="38">
        <v>52.99</v>
      </c>
      <c r="BS7" s="38">
        <v>54.96</v>
      </c>
      <c r="BT7" s="38">
        <v>78.489999999999995</v>
      </c>
      <c r="BU7" s="38">
        <v>95.35</v>
      </c>
      <c r="BV7" s="38">
        <v>85.6</v>
      </c>
      <c r="BW7" s="38">
        <v>84.05</v>
      </c>
      <c r="BX7" s="38">
        <v>84.86</v>
      </c>
      <c r="BY7" s="38">
        <v>85.39</v>
      </c>
      <c r="BZ7" s="38">
        <v>88.09</v>
      </c>
      <c r="CA7" s="38">
        <v>100.04</v>
      </c>
      <c r="CB7" s="38">
        <v>308.17</v>
      </c>
      <c r="CC7" s="38">
        <v>299.64999999999998</v>
      </c>
      <c r="CD7" s="38">
        <v>296.66000000000003</v>
      </c>
      <c r="CE7" s="38">
        <v>207.28</v>
      </c>
      <c r="CF7" s="38">
        <v>170.68</v>
      </c>
      <c r="CG7" s="38">
        <v>185.04</v>
      </c>
      <c r="CH7" s="38">
        <v>190.12</v>
      </c>
      <c r="CI7" s="38">
        <v>188.14</v>
      </c>
      <c r="CJ7" s="38">
        <v>188.79</v>
      </c>
      <c r="CK7" s="38">
        <v>181.8</v>
      </c>
      <c r="CL7" s="38">
        <v>137.82</v>
      </c>
      <c r="CM7" s="38">
        <v>62.35</v>
      </c>
      <c r="CN7" s="38">
        <v>62.54</v>
      </c>
      <c r="CO7" s="38">
        <v>67.89</v>
      </c>
      <c r="CP7" s="38">
        <v>65.95</v>
      </c>
      <c r="CQ7" s="38">
        <v>63.65</v>
      </c>
      <c r="CR7" s="38">
        <v>61.91</v>
      </c>
      <c r="CS7" s="38">
        <v>63.6</v>
      </c>
      <c r="CT7" s="38">
        <v>64.23</v>
      </c>
      <c r="CU7" s="38">
        <v>59.4</v>
      </c>
      <c r="CV7" s="38">
        <v>59.35</v>
      </c>
      <c r="CW7" s="38">
        <v>60.09</v>
      </c>
      <c r="CX7" s="38">
        <v>80.78</v>
      </c>
      <c r="CY7" s="38">
        <v>81.040000000000006</v>
      </c>
      <c r="CZ7" s="38">
        <v>81.41</v>
      </c>
      <c r="DA7" s="38">
        <v>82.08</v>
      </c>
      <c r="DB7" s="38">
        <v>83.01</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2018-02-02T06:27:06Z</cp:lastPrinted>
  <dcterms:created xsi:type="dcterms:W3CDTF">2017-12-25T02:06:03Z</dcterms:created>
  <dcterms:modified xsi:type="dcterms:W3CDTF">2018-02-20T07:40:50Z</dcterms:modified>
  <cp:category/>
</cp:coreProperties>
</file>