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6経営比較分析表\20180125-経営比較分析表分析等依頼\03 団体→県\"/>
    </mc:Choice>
  </mc:AlternateContent>
  <workbookProtection workbookPassword="B319" lockStructure="1"/>
  <bookViews>
    <workbookView xWindow="1860" yWindow="0" windowWidth="20490" windowHeight="6780"/>
  </bookViews>
  <sheets>
    <sheet name="法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6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M86" i="4"/>
  <c r="L86" i="4"/>
  <c r="K86" i="4"/>
  <c r="I86" i="4"/>
  <c r="H86" i="4"/>
  <c r="G86" i="4"/>
  <c r="BB10" i="4"/>
  <c r="W10" i="4"/>
  <c r="P10" i="4"/>
  <c r="BB8" i="4"/>
  <c r="AT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<sst xmlns="http://schemas.openxmlformats.org/spreadsheetml/2006/main" count="282" uniqueCount="123">
  <si>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</si>
  <si>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</si>
  <si>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</si>
  <si>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</si>
  <si>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</si>
  <si>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</si>
  <si>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</si>
  <si>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</si>
  <si>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</si>
  <si>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</si>
  <si>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</si>
  <si>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</si>
  <si>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</si>
  <si>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</si>
  <si>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</si>
  <si>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</si>
  <si>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</si>
  <si>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</si>
  <si>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</si>
  <si>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</si>
  <si>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</si>
  <si>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</si>
  <si>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</si>
  <si>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</si>
  <si>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</si>
  <si>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</si>
  <si>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</si>
  <si>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</si>
  <si>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</si>
  <si>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</si>
  <si>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</si>
  <si>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</si>
  <si>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</si>
  <si>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</si>
  <si>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</si>
  <si>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</si>
  <si>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</si>
  <si>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</si>
  <si>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</si>
  <si>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</si>
  <si>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</si>
  <si>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</si>
  <si>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</si>
  <si>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</si>
  <si>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</si>
  <si>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</si>
  <si>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</si>
  <si>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</si>
  <si>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</si>
  <si>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</si>
  <si>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</si>
  <si>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</si>
  <si>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</si>
  <si>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</si>
  <si>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</si>
  <si>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</si>
  <si>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</si>
  <si>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</si>
  <si>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</si>
  <si>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</si>
  <si>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</si>
  <si>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</si>
  <si>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</si>
  <si>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</si>
  <si>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</si>
  <si>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</si>
  <si>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</si>
  <si>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</si>
  <si>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</si>
  <si>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</si>
  <si>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</si>
  <si>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</si>
  <si>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</si>
  <si>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</si>
  <si>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</si>
  <si>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</si>
  <si>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</si>
  <si>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</si>
  <si>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</si>
  <si>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</si>
  <si>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</si>
  <si>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</si>
  <si>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</si>
  <si>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</si>
  <si>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</si>
  <si>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</si>
  <si>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</si>
  <si>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</si>
  <si>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</si>
  <si>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</si>
  <si>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</si>
  <si>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</si>
  <si>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</si>
  <si>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</si>
  <si>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</si>
  <si>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</si>
  <si>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</si>
  <si>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</si>
  <si>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</si>
  <si>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</si>
  <si>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</si>
  <si>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</si>
  <si>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</si>
  <si>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</si>
  <si>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</si>
  <si>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</si>
  <si>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</si>
  <si>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</si>
  <si>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千葉県　酒々井町</t>
  </si>
  <si>
    <t>法適用</t>
  </si>
  <si>
    <t>下水道事業</t>
  </si>
  <si>
    <t>公共下水道</t>
  </si>
  <si>
    <t>Cc1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</si>
  <si>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</si>
  <si>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</si>
  <si>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</si>
  <si>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</si>
  <si>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</si>
  <si>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</si>
  <si>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「①経常収支比率は１００％を下回っており、「②累積欠損金比率」も類似団体と比較すると低い水準ではあるが、０％を超えているため、経年の状況も踏まえながら経営改善を図っていく必要がある。「④企業債残高対事業規模比率」、「⑥汚水処理減価は類似団体との比較では低く、「⑤経費回収率」は高い状況にある。「③流動比率」についても高い状況であり、資金的には余裕がある状態といえる。</t>
    <rPh sb="3" eb="5">
      <t>ケイジョウ</t>
    </rPh>
    <rPh sb="5" eb="7">
      <t>シュウシ</t>
    </rPh>
    <rPh sb="7" eb="9">
      <t>ヒリツ</t>
    </rPh>
    <rPh sb="15" eb="17">
      <t>シタマワ</t>
    </rPh>
    <rPh sb="24" eb="26">
      <t>ルイセキ</t>
    </rPh>
    <rPh sb="26" eb="29">
      <t>ケッソンキン</t>
    </rPh>
    <rPh sb="29" eb="31">
      <t>ヒリツ</t>
    </rPh>
    <rPh sb="33" eb="35">
      <t>ルイジ</t>
    </rPh>
    <rPh sb="35" eb="37">
      <t>ダンタイ</t>
    </rPh>
    <rPh sb="38" eb="40">
      <t>ヒカク</t>
    </rPh>
    <rPh sb="43" eb="44">
      <t>ヒク</t>
    </rPh>
    <rPh sb="45" eb="47">
      <t>スイジュン</t>
    </rPh>
    <rPh sb="56" eb="57">
      <t>コ</t>
    </rPh>
    <rPh sb="64" eb="66">
      <t>ケイネン</t>
    </rPh>
    <rPh sb="67" eb="69">
      <t>ジョウキョウ</t>
    </rPh>
    <rPh sb="70" eb="71">
      <t>フ</t>
    </rPh>
    <rPh sb="76" eb="78">
      <t>ケイエイ</t>
    </rPh>
    <rPh sb="78" eb="80">
      <t>カイゼン</t>
    </rPh>
    <rPh sb="81" eb="82">
      <t>ハカ</t>
    </rPh>
    <rPh sb="86" eb="88">
      <t>ヒツヨウ</t>
    </rPh>
    <rPh sb="94" eb="96">
      <t>キギョウ</t>
    </rPh>
    <rPh sb="96" eb="97">
      <t>サイ</t>
    </rPh>
    <rPh sb="97" eb="99">
      <t>ザンダカ</t>
    </rPh>
    <rPh sb="99" eb="100">
      <t>タイ</t>
    </rPh>
    <rPh sb="100" eb="102">
      <t>ジギョウ</t>
    </rPh>
    <rPh sb="102" eb="104">
      <t>キボ</t>
    </rPh>
    <rPh sb="104" eb="106">
      <t>ヒリツ</t>
    </rPh>
    <rPh sb="110" eb="112">
      <t>オスイ</t>
    </rPh>
    <rPh sb="112" eb="114">
      <t>ショリ</t>
    </rPh>
    <rPh sb="114" eb="116">
      <t>ゲンカ</t>
    </rPh>
    <rPh sb="117" eb="119">
      <t>ルイジ</t>
    </rPh>
    <rPh sb="119" eb="121">
      <t>ダンタイ</t>
    </rPh>
    <rPh sb="123" eb="125">
      <t>ヒカク</t>
    </rPh>
    <rPh sb="127" eb="128">
      <t>ヒク</t>
    </rPh>
    <rPh sb="132" eb="134">
      <t>ケイヒ</t>
    </rPh>
    <rPh sb="134" eb="136">
      <t>カイシュウ</t>
    </rPh>
    <rPh sb="136" eb="137">
      <t>リツ</t>
    </rPh>
    <rPh sb="139" eb="140">
      <t>タカ</t>
    </rPh>
    <rPh sb="141" eb="143">
      <t>ジョウキョウ</t>
    </rPh>
    <rPh sb="149" eb="151">
      <t>リュウドウ</t>
    </rPh>
    <rPh sb="151" eb="153">
      <t>ヒリツ</t>
    </rPh>
    <rPh sb="159" eb="160">
      <t>タカ</t>
    </rPh>
    <rPh sb="161" eb="163">
      <t>ジョウキョウ</t>
    </rPh>
    <rPh sb="167" eb="170">
      <t>シキンテキ</t>
    </rPh>
    <rPh sb="172" eb="174">
      <t>ヨユウ</t>
    </rPh>
    <rPh sb="177" eb="179">
      <t>ジョウタイ</t>
    </rPh>
    <phoneticPr fontId="4"/>
  </si>
  <si>
    <t>　全体計画における未整備区域の計画的な整備を行うとともに、今後発生してくる管渠の老朽化に対応するため、「下水道寿命長寿化基本計画」等により、計画的な整備、更新を実施し、経営の健全化を図っていきたい。</t>
    <rPh sb="1" eb="3">
      <t>ゼンタイ</t>
    </rPh>
    <rPh sb="3" eb="5">
      <t>ケイカク</t>
    </rPh>
    <rPh sb="9" eb="12">
      <t>ミセイビ</t>
    </rPh>
    <rPh sb="12" eb="14">
      <t>クイキ</t>
    </rPh>
    <rPh sb="15" eb="18">
      <t>ケイカクテキ</t>
    </rPh>
    <rPh sb="19" eb="21">
      <t>セイビ</t>
    </rPh>
    <rPh sb="22" eb="23">
      <t>オコナ</t>
    </rPh>
    <rPh sb="29" eb="31">
      <t>コンゴ</t>
    </rPh>
    <rPh sb="31" eb="33">
      <t>ハッセイ</t>
    </rPh>
    <rPh sb="37" eb="38">
      <t>カン</t>
    </rPh>
    <rPh sb="38" eb="39">
      <t>キョ</t>
    </rPh>
    <rPh sb="40" eb="42">
      <t>ロウキュウ</t>
    </rPh>
    <rPh sb="42" eb="43">
      <t>カ</t>
    </rPh>
    <rPh sb="44" eb="46">
      <t>タイオウ</t>
    </rPh>
    <rPh sb="52" eb="55">
      <t>ゲスイドウ</t>
    </rPh>
    <rPh sb="55" eb="57">
      <t>ジュミョウ</t>
    </rPh>
    <rPh sb="57" eb="59">
      <t>チョウジュ</t>
    </rPh>
    <rPh sb="59" eb="60">
      <t>カ</t>
    </rPh>
    <rPh sb="60" eb="62">
      <t>キホン</t>
    </rPh>
    <rPh sb="62" eb="64">
      <t>ケイカク</t>
    </rPh>
    <rPh sb="65" eb="66">
      <t>トウ</t>
    </rPh>
    <rPh sb="70" eb="73">
      <t>ケイカクテキ</t>
    </rPh>
    <rPh sb="74" eb="76">
      <t>セイビ</t>
    </rPh>
    <rPh sb="77" eb="79">
      <t>コウシン</t>
    </rPh>
    <rPh sb="80" eb="82">
      <t>ジッシ</t>
    </rPh>
    <rPh sb="84" eb="86">
      <t>ケイエイ</t>
    </rPh>
    <rPh sb="87" eb="90">
      <t>ケンゼンカ</t>
    </rPh>
    <rPh sb="91" eb="92">
      <t>ハカ</t>
    </rPh>
    <phoneticPr fontId="4"/>
  </si>
  <si>
    <t>　「①有形固定資産減価償却率」については、７９．０４％は９．９４％の誤りであり、その率は類似団体と比較して低い水準にあり、管渠老朽化率も０％となっており、当面老朽化の課題はない。今後、法定耐用年数（５０年）を迎える下水道管については、現在策定中の「下水道事業長寿命化基本計画」に基づき、適切に更新していく。</t>
    <rPh sb="3" eb="5">
      <t>ユウケイ</t>
    </rPh>
    <rPh sb="5" eb="7">
      <t>コテイ</t>
    </rPh>
    <rPh sb="7" eb="9">
      <t>シサン</t>
    </rPh>
    <rPh sb="9" eb="11">
      <t>ゲンカ</t>
    </rPh>
    <rPh sb="11" eb="13">
      <t>ショウキャク</t>
    </rPh>
    <rPh sb="13" eb="14">
      <t>リツ</t>
    </rPh>
    <rPh sb="34" eb="35">
      <t>アヤマ</t>
    </rPh>
    <rPh sb="42" eb="43">
      <t>リツ</t>
    </rPh>
    <rPh sb="44" eb="46">
      <t>ルイジ</t>
    </rPh>
    <rPh sb="46" eb="48">
      <t>ダンタイ</t>
    </rPh>
    <rPh sb="49" eb="51">
      <t>ヒカク</t>
    </rPh>
    <rPh sb="53" eb="54">
      <t>ヒク</t>
    </rPh>
    <rPh sb="55" eb="57">
      <t>スイジュン</t>
    </rPh>
    <rPh sb="61" eb="62">
      <t>カン</t>
    </rPh>
    <rPh sb="62" eb="63">
      <t>キョ</t>
    </rPh>
    <rPh sb="63" eb="66">
      <t>ロウキュウカ</t>
    </rPh>
    <rPh sb="66" eb="67">
      <t>リツ</t>
    </rPh>
    <rPh sb="77" eb="79">
      <t>トウメン</t>
    </rPh>
    <rPh sb="79" eb="82">
      <t>ロウキュウカ</t>
    </rPh>
    <rPh sb="83" eb="85">
      <t>カダイ</t>
    </rPh>
    <rPh sb="89" eb="91">
      <t>コンゴ</t>
    </rPh>
    <rPh sb="92" eb="94">
      <t>ホウテイ</t>
    </rPh>
    <rPh sb="94" eb="96">
      <t>タイヨウ</t>
    </rPh>
    <rPh sb="96" eb="98">
      <t>ネンスウ</t>
    </rPh>
    <rPh sb="101" eb="102">
      <t>ネン</t>
    </rPh>
    <rPh sb="104" eb="105">
      <t>ムカ</t>
    </rPh>
    <rPh sb="107" eb="110">
      <t>ゲスイドウ</t>
    </rPh>
    <rPh sb="110" eb="111">
      <t>カン</t>
    </rPh>
    <rPh sb="117" eb="119">
      <t>ゲンザイ</t>
    </rPh>
    <rPh sb="119" eb="121">
      <t>サクテイ</t>
    </rPh>
    <rPh sb="121" eb="122">
      <t>チュウ</t>
    </rPh>
    <rPh sb="124" eb="127">
      <t>ゲスイドウ</t>
    </rPh>
    <rPh sb="127" eb="129">
      <t>ジギョウ</t>
    </rPh>
    <rPh sb="129" eb="130">
      <t>チョウ</t>
    </rPh>
    <rPh sb="130" eb="132">
      <t>ジュミョウ</t>
    </rPh>
    <rPh sb="132" eb="133">
      <t>カ</t>
    </rPh>
    <rPh sb="133" eb="135">
      <t>キホン</t>
    </rPh>
    <rPh sb="135" eb="137">
      <t>ケイカク</t>
    </rPh>
    <rPh sb="139" eb="140">
      <t>モト</t>
    </rPh>
    <rPh sb="143" eb="145">
      <t>テキセツ</t>
    </rPh>
    <rPh sb="146" eb="148">
      <t>コウシン</t>
    </rPh>
    <phoneticPr fontId="4"/>
  </si>
  <si>
    <t>非設置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</si>
</sst>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6-4B90-8604-5A6008455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038768"/>
        <c:axId val="27551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7.0000000000000007E-2</c:v>
                </c:pt>
                <c:pt idx="3">
                  <c:v>1.08</c:v>
                </c:pt>
                <c:pt idx="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D6-4B90-8604-5A6008455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38768"/>
        <c:axId val="275516112"/>
      </c:lineChart>
      <c:dateAx>
        <c:axId val="193038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5516112"/>
        <c:crosses val="autoZero"/>
        <c:auto val="1"/>
        <c:lblOffset val="100"/>
        <c:baseTimeUnit val="years"/>
      </c:dateAx>
      <c:valAx>
        <c:axId val="275516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3038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4-4E3B-BC2F-7423C4A23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415744"/>
        <c:axId val="276200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62.16</c:v>
                </c:pt>
                <c:pt idx="3">
                  <c:v>59.97</c:v>
                </c:pt>
                <c:pt idx="4">
                  <c:v>59.35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74-4E3B-BC2F-7423C4A23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415744"/>
        <c:axId val="276200640"/>
      </c:lineChart>
      <c:dateAx>
        <c:axId val="27641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6200640"/>
        <c:crosses val="autoZero"/>
        <c:auto val="1"/>
        <c:lblOffset val="100"/>
        <c:baseTimeUnit val="years"/>
      </c:dateAx>
      <c:valAx>
        <c:axId val="276200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641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97.85</c:v>
                </c:pt>
                <c:pt idx="3">
                  <c:v>97.62</c:v>
                </c:pt>
                <c:pt idx="4">
                  <c:v>97.82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2-46C9-934D-5F5D7F750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201816"/>
        <c:axId val="27620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95.73</c:v>
                </c:pt>
                <c:pt idx="3">
                  <c:v>94.8</c:v>
                </c:pt>
                <c:pt idx="4">
                  <c:v>89.88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A2-46C9-934D-5F5D7F750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201816"/>
        <c:axId val="276202208"/>
      </c:lineChart>
      <c:dateAx>
        <c:axId val="276201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6202208"/>
        <c:crosses val="autoZero"/>
        <c:auto val="1"/>
        <c:lblOffset val="100"/>
        <c:baseTimeUnit val="years"/>
      </c:dateAx>
      <c:valAx>
        <c:axId val="27620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6201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83.42</c:v>
                </c:pt>
                <c:pt idx="3">
                  <c:v>88.57</c:v>
                </c:pt>
                <c:pt idx="4">
                  <c:v>93.48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2-45E2-9E4D-3EC22CF1C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672464"/>
        <c:axId val="27569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93.04</c:v>
                </c:pt>
                <c:pt idx="3">
                  <c:v>95.24</c:v>
                </c:pt>
                <c:pt idx="4">
                  <c:v>105.98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2-45E2-9E4D-3EC22CF1C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672464"/>
        <c:axId val="275693840"/>
      </c:lineChart>
      <c:dateAx>
        <c:axId val="27567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5693840"/>
        <c:crosses val="autoZero"/>
        <c:auto val="1"/>
        <c:lblOffset val="100"/>
        <c:baseTimeUnit val="years"/>
      </c:dateAx>
      <c:valAx>
        <c:axId val="27569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567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3.61</c:v>
                </c:pt>
                <c:pt idx="3">
                  <c:v>7.32</c:v>
                </c:pt>
                <c:pt idx="4">
                  <c:v>79.040000000000006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2-4EE2-A500-846240260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48472"/>
        <c:axId val="10404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33.53</c:v>
                </c:pt>
                <c:pt idx="3">
                  <c:v>34.39</c:v>
                </c:pt>
                <c:pt idx="4">
                  <c:v>27.12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B2-4EE2-A500-846240260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48472"/>
        <c:axId val="104048864"/>
      </c:lineChart>
      <c:dateAx>
        <c:axId val="104048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048864"/>
        <c:crosses val="autoZero"/>
        <c:auto val="1"/>
        <c:lblOffset val="100"/>
        <c:baseTimeUnit val="years"/>
      </c:dateAx>
      <c:valAx>
        <c:axId val="10404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048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B-4E8C-A949-5E6EBDBEE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414176"/>
        <c:axId val="276414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1.86</c:v>
                </c:pt>
                <c:pt idx="3">
                  <c:v>2.2200000000000002</c:v>
                </c:pt>
                <c:pt idx="4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2B-4E8C-A949-5E6EBDBEE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414176"/>
        <c:axId val="276414568"/>
      </c:lineChart>
      <c:dateAx>
        <c:axId val="27641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6414568"/>
        <c:crosses val="autoZero"/>
        <c:auto val="1"/>
        <c:lblOffset val="100"/>
        <c:baseTimeUnit val="years"/>
      </c:dateAx>
      <c:valAx>
        <c:axId val="276414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6414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25.01</c:v>
                </c:pt>
                <c:pt idx="3">
                  <c:v>14.93</c:v>
                </c:pt>
                <c:pt idx="4">
                  <c:v>8.0299999999999994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E-4751-92BE-FB2C1099C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417704"/>
        <c:axId val="276474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22.37</c:v>
                </c:pt>
                <c:pt idx="3">
                  <c:v>54.27</c:v>
                </c:pt>
                <c:pt idx="4">
                  <c:v>41.15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1E-4751-92BE-FB2C1099C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417704"/>
        <c:axId val="276474792"/>
      </c:lineChart>
      <c:dateAx>
        <c:axId val="276417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6474792"/>
        <c:crosses val="autoZero"/>
        <c:auto val="1"/>
        <c:lblOffset val="100"/>
        <c:baseTimeUnit val="years"/>
      </c:dateAx>
      <c:valAx>
        <c:axId val="276474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6417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274.19</c:v>
                </c:pt>
                <c:pt idx="3">
                  <c:v>370.16</c:v>
                </c:pt>
                <c:pt idx="4">
                  <c:v>388.03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5-4450-B5AB-8C5C049A9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475968"/>
        <c:axId val="276476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118.27</c:v>
                </c:pt>
                <c:pt idx="3">
                  <c:v>163.80000000000001</c:v>
                </c:pt>
                <c:pt idx="4">
                  <c:v>88.12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5-4450-B5AB-8C5C049A9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475968"/>
        <c:axId val="276476360"/>
      </c:lineChart>
      <c:dateAx>
        <c:axId val="27647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6476360"/>
        <c:crosses val="autoZero"/>
        <c:auto val="1"/>
        <c:lblOffset val="100"/>
        <c:baseTimeUnit val="years"/>
      </c:dateAx>
      <c:valAx>
        <c:axId val="276476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647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350.28</c:v>
                </c:pt>
                <c:pt idx="3">
                  <c:v>309.98</c:v>
                </c:pt>
                <c:pt idx="4">
                  <c:v>269.82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4-4A44-9860-98C675D4A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477536"/>
        <c:axId val="276477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641.22</c:v>
                </c:pt>
                <c:pt idx="3">
                  <c:v>681.23</c:v>
                </c:pt>
                <c:pt idx="4">
                  <c:v>716.96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4-4A44-9860-98C675D4A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477536"/>
        <c:axId val="276477928"/>
      </c:lineChart>
      <c:dateAx>
        <c:axId val="27647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6477928"/>
        <c:crosses val="autoZero"/>
        <c:auto val="1"/>
        <c:lblOffset val="100"/>
        <c:baseTimeUnit val="years"/>
      </c:dateAx>
      <c:valAx>
        <c:axId val="276477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647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73.91</c:v>
                </c:pt>
                <c:pt idx="3">
                  <c:v>121.17</c:v>
                </c:pt>
                <c:pt idx="4">
                  <c:v>118.38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A-4583-9881-5EE75C0C1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199072"/>
        <c:axId val="276199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71.48</c:v>
                </c:pt>
                <c:pt idx="3">
                  <c:v>76.84</c:v>
                </c:pt>
                <c:pt idx="4">
                  <c:v>88.09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CA-4583-9881-5EE75C0C1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199072"/>
        <c:axId val="276199464"/>
      </c:lineChart>
      <c:dateAx>
        <c:axId val="27619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6199464"/>
        <c:crosses val="autoZero"/>
        <c:auto val="1"/>
        <c:lblOffset val="100"/>
        <c:baseTimeUnit val="years"/>
      </c:dateAx>
      <c:valAx>
        <c:axId val="276199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619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169.1</c:v>
                </c:pt>
                <c:pt idx="3">
                  <c:v>105.58</c:v>
                </c:pt>
                <c:pt idx="4">
                  <c:v>110.05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1-44F6-8B39-EDA824A4B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417312"/>
        <c:axId val="276416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170.07</c:v>
                </c:pt>
                <c:pt idx="3">
                  <c:v>160.72999999999999</c:v>
                </c:pt>
                <c:pt idx="4">
                  <c:v>181.8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41-44F6-8B39-EDA824A4B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417312"/>
        <c:axId val="276416920"/>
      </c:lineChart>
      <c:dateAx>
        <c:axId val="276417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6416920"/>
        <c:crosses val="autoZero"/>
        <c:auto val="1"/>
        <c:lblOffset val="100"/>
        <c:baseTimeUnit val="years"/>
      </c:dateAx>
      <c:valAx>
        <c:axId val="276416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641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4" t="str">
        <f>データ!H6</f>
        <v>千葉県　酒々井町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Cc1</v>
      </c>
      <c r="X8" s="49"/>
      <c r="Y8" s="49"/>
      <c r="Z8" s="49"/>
      <c r="AA8" s="49"/>
      <c r="AB8" s="49"/>
      <c r="AC8" s="49"/>
      <c r="AD8" s="50" t="s">
        <v>122</v>
      </c>
      <c r="AE8" s="50"/>
      <c r="AF8" s="50"/>
      <c r="AG8" s="50"/>
      <c r="AH8" s="50"/>
      <c r="AI8" s="50"/>
      <c r="AJ8" s="50"/>
      <c r="AK8" s="4"/>
      <c r="AL8" s="51">
        <f>データ!S6</f>
        <v>21120</v>
      </c>
      <c r="AM8" s="51"/>
      <c r="AN8" s="51"/>
      <c r="AO8" s="51"/>
      <c r="AP8" s="51"/>
      <c r="AQ8" s="51"/>
      <c r="AR8" s="51"/>
      <c r="AS8" s="51"/>
      <c r="AT8" s="46">
        <f>データ!T6</f>
        <v>19.010000000000002</v>
      </c>
      <c r="AU8" s="46"/>
      <c r="AV8" s="46"/>
      <c r="AW8" s="46"/>
      <c r="AX8" s="46"/>
      <c r="AY8" s="46"/>
      <c r="AZ8" s="46"/>
      <c r="BA8" s="46"/>
      <c r="BB8" s="46">
        <f>データ!U6</f>
        <v>1110.99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85.41</v>
      </c>
      <c r="J10" s="46"/>
      <c r="K10" s="46"/>
      <c r="L10" s="46"/>
      <c r="M10" s="46"/>
      <c r="N10" s="46"/>
      <c r="O10" s="46"/>
      <c r="P10" s="46">
        <f>データ!P6</f>
        <v>88.88</v>
      </c>
      <c r="Q10" s="46"/>
      <c r="R10" s="46"/>
      <c r="S10" s="46"/>
      <c r="T10" s="46"/>
      <c r="U10" s="46"/>
      <c r="V10" s="46"/>
      <c r="W10" s="46">
        <f>データ!Q6</f>
        <v>84.12</v>
      </c>
      <c r="X10" s="46"/>
      <c r="Y10" s="46"/>
      <c r="Z10" s="46"/>
      <c r="AA10" s="46"/>
      <c r="AB10" s="46"/>
      <c r="AC10" s="46"/>
      <c r="AD10" s="51">
        <f>データ!R6</f>
        <v>2163</v>
      </c>
      <c r="AE10" s="51"/>
      <c r="AF10" s="51"/>
      <c r="AG10" s="51"/>
      <c r="AH10" s="51"/>
      <c r="AI10" s="51"/>
      <c r="AJ10" s="51"/>
      <c r="AK10" s="2"/>
      <c r="AL10" s="51">
        <f>データ!V6</f>
        <v>18759</v>
      </c>
      <c r="AM10" s="51"/>
      <c r="AN10" s="51"/>
      <c r="AO10" s="51"/>
      <c r="AP10" s="51"/>
      <c r="AQ10" s="51"/>
      <c r="AR10" s="51"/>
      <c r="AS10" s="51"/>
      <c r="AT10" s="46">
        <f>データ!W6</f>
        <v>3.83</v>
      </c>
      <c r="AU10" s="46"/>
      <c r="AV10" s="46"/>
      <c r="AW10" s="46"/>
      <c r="AX10" s="46"/>
      <c r="AY10" s="46"/>
      <c r="AZ10" s="46"/>
      <c r="BA10" s="46"/>
      <c r="BB10" s="46">
        <f>データ!X6</f>
        <v>4897.91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119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121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120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2" t="s">
        <v>41</v>
      </c>
    </row>
    <row r="84" spans="1:78" x14ac:dyDescent="0.15">
      <c r="C84" s="26" t="s">
        <v>42</v>
      </c>
    </row>
    <row r="85" spans="1:78" hidden="1" x14ac:dyDescent="0.15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 x14ac:dyDescent="0.15">
      <c r="B86" s="27"/>
      <c r="C86" s="27"/>
      <c r="D86" s="27"/>
      <c r="E86" s="27" t="str">
        <f>データ!AI6</f>
        <v>【108.57】</v>
      </c>
      <c r="F86" s="27" t="str">
        <f>データ!AT6</f>
        <v>【4.38】</v>
      </c>
      <c r="G86" s="27" t="str">
        <f>データ!BE6</f>
        <v>【59.95】</v>
      </c>
      <c r="H86" s="27" t="str">
        <f>データ!BP6</f>
        <v>【728.30】</v>
      </c>
      <c r="I86" s="27" t="str">
        <f>データ!CA6</f>
        <v>【100.04】</v>
      </c>
      <c r="J86" s="27" t="str">
        <f>データ!CL6</f>
        <v>【137.82】</v>
      </c>
      <c r="K86" s="27" t="str">
        <f>データ!CW6</f>
        <v>【60.09】</v>
      </c>
      <c r="L86" s="27" t="str">
        <f>データ!DH6</f>
        <v>【94.90】</v>
      </c>
      <c r="M86" s="27" t="str">
        <f>データ!DS6</f>
        <v>【37.36】</v>
      </c>
      <c r="N86" s="27" t="str">
        <f>データ!ED6</f>
        <v>【4.96】</v>
      </c>
      <c r="O86" s="27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8" x14ac:dyDescent="0.15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 x14ac:dyDescent="0.15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 x14ac:dyDescent="0.15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 x14ac:dyDescent="0.15">
      <c r="A6" s="29" t="s">
        <v>107</v>
      </c>
      <c r="B6" s="34">
        <f>B7</f>
        <v>2016</v>
      </c>
      <c r="C6" s="34">
        <f t="shared" ref="C6:X6" si="3">C7</f>
        <v>123226</v>
      </c>
      <c r="D6" s="34">
        <f t="shared" si="3"/>
        <v>46</v>
      </c>
      <c r="E6" s="34">
        <f t="shared" si="3"/>
        <v>17</v>
      </c>
      <c r="F6" s="34">
        <f t="shared" si="3"/>
        <v>1</v>
      </c>
      <c r="G6" s="34">
        <f t="shared" si="3"/>
        <v>0</v>
      </c>
      <c r="H6" s="34" t="str">
        <f t="shared" si="3"/>
        <v>千葉県　酒々井町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公共下水道</v>
      </c>
      <c r="L6" s="34" t="str">
        <f t="shared" si="3"/>
        <v>Cc1</v>
      </c>
      <c r="M6" s="34">
        <f t="shared" si="3"/>
        <v>0</v>
      </c>
      <c r="N6" s="35" t="str">
        <f t="shared" si="3"/>
        <v>-</v>
      </c>
      <c r="O6" s="35">
        <f t="shared" si="3"/>
        <v>85.41</v>
      </c>
      <c r="P6" s="35">
        <f t="shared" si="3"/>
        <v>88.88</v>
      </c>
      <c r="Q6" s="35">
        <f t="shared" si="3"/>
        <v>84.12</v>
      </c>
      <c r="R6" s="35">
        <f t="shared" si="3"/>
        <v>2163</v>
      </c>
      <c r="S6" s="35">
        <f t="shared" si="3"/>
        <v>21120</v>
      </c>
      <c r="T6" s="35">
        <f t="shared" si="3"/>
        <v>19.010000000000002</v>
      </c>
      <c r="U6" s="35">
        <f t="shared" si="3"/>
        <v>1110.99</v>
      </c>
      <c r="V6" s="35">
        <f t="shared" si="3"/>
        <v>18759</v>
      </c>
      <c r="W6" s="35">
        <f t="shared" si="3"/>
        <v>3.83</v>
      </c>
      <c r="X6" s="35">
        <f t="shared" si="3"/>
        <v>4897.91</v>
      </c>
      <c r="Y6" s="36" t="str">
        <f>IF(Y7="",NA(),Y7)</f>
        <v>-</v>
      </c>
      <c r="Z6" s="36" t="str">
        <f t="shared" ref="Z6:AH6" si="4">IF(Z7="",NA(),Z7)</f>
        <v>-</v>
      </c>
      <c r="AA6" s="36">
        <f t="shared" si="4"/>
        <v>83.42</v>
      </c>
      <c r="AB6" s="36">
        <f t="shared" si="4"/>
        <v>88.57</v>
      </c>
      <c r="AC6" s="36">
        <f t="shared" si="4"/>
        <v>93.48</v>
      </c>
      <c r="AD6" s="36" t="str">
        <f t="shared" si="4"/>
        <v>-</v>
      </c>
      <c r="AE6" s="36" t="str">
        <f t="shared" si="4"/>
        <v>-</v>
      </c>
      <c r="AF6" s="36">
        <f t="shared" si="4"/>
        <v>93.04</v>
      </c>
      <c r="AG6" s="36">
        <f t="shared" si="4"/>
        <v>95.24</v>
      </c>
      <c r="AH6" s="36">
        <f t="shared" si="4"/>
        <v>105.98</v>
      </c>
      <c r="AI6" s="35" t="str">
        <f>IF(AI7="","",IF(AI7="-","【-】","【"&amp;SUBSTITUTE(TEXT(AI7,"#,##0.00"),"-","△")&amp;"】"))</f>
        <v>【108.57】</v>
      </c>
      <c r="AJ6" s="36" t="str">
        <f>IF(AJ7="",NA(),AJ7)</f>
        <v>-</v>
      </c>
      <c r="AK6" s="36" t="str">
        <f t="shared" ref="AK6:AS6" si="5">IF(AK7="",NA(),AK7)</f>
        <v>-</v>
      </c>
      <c r="AL6" s="36">
        <f t="shared" si="5"/>
        <v>25.01</v>
      </c>
      <c r="AM6" s="36">
        <f t="shared" si="5"/>
        <v>14.93</v>
      </c>
      <c r="AN6" s="36">
        <f t="shared" si="5"/>
        <v>8.0299999999999994</v>
      </c>
      <c r="AO6" s="36" t="str">
        <f t="shared" si="5"/>
        <v>-</v>
      </c>
      <c r="AP6" s="36" t="str">
        <f t="shared" si="5"/>
        <v>-</v>
      </c>
      <c r="AQ6" s="36">
        <f t="shared" si="5"/>
        <v>22.37</v>
      </c>
      <c r="AR6" s="36">
        <f t="shared" si="5"/>
        <v>54.27</v>
      </c>
      <c r="AS6" s="36">
        <f t="shared" si="5"/>
        <v>41.15</v>
      </c>
      <c r="AT6" s="35" t="str">
        <f>IF(AT7="","",IF(AT7="-","【-】","【"&amp;SUBSTITUTE(TEXT(AT7,"#,##0.00"),"-","△")&amp;"】"))</f>
        <v>【4.38】</v>
      </c>
      <c r="AU6" s="36" t="str">
        <f>IF(AU7="",NA(),AU7)</f>
        <v>-</v>
      </c>
      <c r="AV6" s="36" t="str">
        <f t="shared" ref="AV6:BD6" si="6">IF(AV7="",NA(),AV7)</f>
        <v>-</v>
      </c>
      <c r="AW6" s="36">
        <f t="shared" si="6"/>
        <v>274.19</v>
      </c>
      <c r="AX6" s="36">
        <f t="shared" si="6"/>
        <v>370.16</v>
      </c>
      <c r="AY6" s="36">
        <f t="shared" si="6"/>
        <v>388.03</v>
      </c>
      <c r="AZ6" s="36" t="str">
        <f t="shared" si="6"/>
        <v>-</v>
      </c>
      <c r="BA6" s="36" t="str">
        <f t="shared" si="6"/>
        <v>-</v>
      </c>
      <c r="BB6" s="36">
        <f t="shared" si="6"/>
        <v>118.27</v>
      </c>
      <c r="BC6" s="36">
        <f t="shared" si="6"/>
        <v>163.80000000000001</v>
      </c>
      <c r="BD6" s="36">
        <f t="shared" si="6"/>
        <v>88.12</v>
      </c>
      <c r="BE6" s="35" t="str">
        <f>IF(BE7="","",IF(BE7="-","【-】","【"&amp;SUBSTITUTE(TEXT(BE7,"#,##0.00"),"-","△")&amp;"】"))</f>
        <v>【59.95】</v>
      </c>
      <c r="BF6" s="36" t="str">
        <f>IF(BF7="",NA(),BF7)</f>
        <v>-</v>
      </c>
      <c r="BG6" s="36" t="str">
        <f t="shared" ref="BG6:BO6" si="7">IF(BG7="",NA(),BG7)</f>
        <v>-</v>
      </c>
      <c r="BH6" s="36">
        <f t="shared" si="7"/>
        <v>350.28</v>
      </c>
      <c r="BI6" s="36">
        <f t="shared" si="7"/>
        <v>309.98</v>
      </c>
      <c r="BJ6" s="36">
        <f t="shared" si="7"/>
        <v>269.82</v>
      </c>
      <c r="BK6" s="36" t="str">
        <f t="shared" si="7"/>
        <v>-</v>
      </c>
      <c r="BL6" s="36" t="str">
        <f t="shared" si="7"/>
        <v>-</v>
      </c>
      <c r="BM6" s="36">
        <f t="shared" si="7"/>
        <v>641.22</v>
      </c>
      <c r="BN6" s="36">
        <f t="shared" si="7"/>
        <v>681.23</v>
      </c>
      <c r="BO6" s="36">
        <f t="shared" si="7"/>
        <v>716.96</v>
      </c>
      <c r="BP6" s="35" t="str">
        <f>IF(BP7="","",IF(BP7="-","【-】","【"&amp;SUBSTITUTE(TEXT(BP7,"#,##0.00"),"-","△")&amp;"】"))</f>
        <v>【728.30】</v>
      </c>
      <c r="BQ6" s="36" t="str">
        <f>IF(BQ7="",NA(),BQ7)</f>
        <v>-</v>
      </c>
      <c r="BR6" s="36" t="str">
        <f t="shared" ref="BR6:BZ6" si="8">IF(BR7="",NA(),BR7)</f>
        <v>-</v>
      </c>
      <c r="BS6" s="36">
        <f t="shared" si="8"/>
        <v>73.91</v>
      </c>
      <c r="BT6" s="36">
        <f t="shared" si="8"/>
        <v>121.17</v>
      </c>
      <c r="BU6" s="36">
        <f t="shared" si="8"/>
        <v>118.38</v>
      </c>
      <c r="BV6" s="36" t="str">
        <f t="shared" si="8"/>
        <v>-</v>
      </c>
      <c r="BW6" s="36" t="str">
        <f t="shared" si="8"/>
        <v>-</v>
      </c>
      <c r="BX6" s="36">
        <f t="shared" si="8"/>
        <v>71.48</v>
      </c>
      <c r="BY6" s="36">
        <f t="shared" si="8"/>
        <v>76.84</v>
      </c>
      <c r="BZ6" s="36">
        <f t="shared" si="8"/>
        <v>88.09</v>
      </c>
      <c r="CA6" s="35" t="str">
        <f>IF(CA7="","",IF(CA7="-","【-】","【"&amp;SUBSTITUTE(TEXT(CA7,"#,##0.00"),"-","△")&amp;"】"))</f>
        <v>【100.04】</v>
      </c>
      <c r="CB6" s="36" t="str">
        <f>IF(CB7="",NA(),CB7)</f>
        <v>-</v>
      </c>
      <c r="CC6" s="36" t="str">
        <f t="shared" ref="CC6:CK6" si="9">IF(CC7="",NA(),CC7)</f>
        <v>-</v>
      </c>
      <c r="CD6" s="36">
        <f t="shared" si="9"/>
        <v>169.1</v>
      </c>
      <c r="CE6" s="36">
        <f t="shared" si="9"/>
        <v>105.58</v>
      </c>
      <c r="CF6" s="36">
        <f t="shared" si="9"/>
        <v>110.05</v>
      </c>
      <c r="CG6" s="36" t="str">
        <f t="shared" si="9"/>
        <v>-</v>
      </c>
      <c r="CH6" s="36" t="str">
        <f t="shared" si="9"/>
        <v>-</v>
      </c>
      <c r="CI6" s="36">
        <f t="shared" si="9"/>
        <v>170.07</v>
      </c>
      <c r="CJ6" s="36">
        <f t="shared" si="9"/>
        <v>160.72999999999999</v>
      </c>
      <c r="CK6" s="36">
        <f t="shared" si="9"/>
        <v>181.8</v>
      </c>
      <c r="CL6" s="35" t="str">
        <f>IF(CL7="","",IF(CL7="-","【-】","【"&amp;SUBSTITUTE(TEXT(CL7,"#,##0.00"),"-","△")&amp;"】"))</f>
        <v>【137.82】</v>
      </c>
      <c r="CM6" s="36" t="str">
        <f>IF(CM7="",NA(),CM7)</f>
        <v>-</v>
      </c>
      <c r="CN6" s="36" t="str">
        <f t="shared" ref="CN6:CV6" si="10">IF(CN7="",NA(),CN7)</f>
        <v>-</v>
      </c>
      <c r="CO6" s="36" t="str">
        <f t="shared" si="10"/>
        <v>-</v>
      </c>
      <c r="CP6" s="36" t="str">
        <f t="shared" si="10"/>
        <v>-</v>
      </c>
      <c r="CQ6" s="36" t="str">
        <f t="shared" si="10"/>
        <v>-</v>
      </c>
      <c r="CR6" s="36" t="str">
        <f t="shared" si="10"/>
        <v>-</v>
      </c>
      <c r="CS6" s="36" t="str">
        <f t="shared" si="10"/>
        <v>-</v>
      </c>
      <c r="CT6" s="36">
        <f t="shared" si="10"/>
        <v>62.16</v>
      </c>
      <c r="CU6" s="36">
        <f t="shared" si="10"/>
        <v>59.97</v>
      </c>
      <c r="CV6" s="36">
        <f t="shared" si="10"/>
        <v>59.35</v>
      </c>
      <c r="CW6" s="35" t="str">
        <f>IF(CW7="","",IF(CW7="-","【-】","【"&amp;SUBSTITUTE(TEXT(CW7,"#,##0.00"),"-","△")&amp;"】"))</f>
        <v>【60.09】</v>
      </c>
      <c r="CX6" s="36" t="str">
        <f>IF(CX7="",NA(),CX7)</f>
        <v>-</v>
      </c>
      <c r="CY6" s="36" t="str">
        <f t="shared" ref="CY6:DG6" si="11">IF(CY7="",NA(),CY7)</f>
        <v>-</v>
      </c>
      <c r="CZ6" s="36">
        <f t="shared" si="11"/>
        <v>97.85</v>
      </c>
      <c r="DA6" s="36">
        <f t="shared" si="11"/>
        <v>97.62</v>
      </c>
      <c r="DB6" s="36">
        <f t="shared" si="11"/>
        <v>97.82</v>
      </c>
      <c r="DC6" s="36" t="str">
        <f t="shared" si="11"/>
        <v>-</v>
      </c>
      <c r="DD6" s="36" t="str">
        <f t="shared" si="11"/>
        <v>-</v>
      </c>
      <c r="DE6" s="36">
        <f t="shared" si="11"/>
        <v>95.73</v>
      </c>
      <c r="DF6" s="36">
        <f t="shared" si="11"/>
        <v>94.8</v>
      </c>
      <c r="DG6" s="36">
        <f t="shared" si="11"/>
        <v>89.88</v>
      </c>
      <c r="DH6" s="35" t="str">
        <f>IF(DH7="","",IF(DH7="-","【-】","【"&amp;SUBSTITUTE(TEXT(DH7,"#,##0.00"),"-","△")&amp;"】"))</f>
        <v>【94.90】</v>
      </c>
      <c r="DI6" s="36" t="str">
        <f>IF(DI7="",NA(),DI7)</f>
        <v>-</v>
      </c>
      <c r="DJ6" s="36" t="str">
        <f t="shared" ref="DJ6:DR6" si="12">IF(DJ7="",NA(),DJ7)</f>
        <v>-</v>
      </c>
      <c r="DK6" s="36">
        <f t="shared" si="12"/>
        <v>3.61</v>
      </c>
      <c r="DL6" s="36">
        <f t="shared" si="12"/>
        <v>7.32</v>
      </c>
      <c r="DM6" s="36">
        <f t="shared" si="12"/>
        <v>79.040000000000006</v>
      </c>
      <c r="DN6" s="36" t="str">
        <f t="shared" si="12"/>
        <v>-</v>
      </c>
      <c r="DO6" s="36" t="str">
        <f t="shared" si="12"/>
        <v>-</v>
      </c>
      <c r="DP6" s="36">
        <f t="shared" si="12"/>
        <v>33.53</v>
      </c>
      <c r="DQ6" s="36">
        <f t="shared" si="12"/>
        <v>34.39</v>
      </c>
      <c r="DR6" s="36">
        <f t="shared" si="12"/>
        <v>27.12</v>
      </c>
      <c r="DS6" s="35" t="str">
        <f>IF(DS7="","",IF(DS7="-","【-】","【"&amp;SUBSTITUTE(TEXT(DS7,"#,##0.00"),"-","△")&amp;"】"))</f>
        <v>【37.36】</v>
      </c>
      <c r="DT6" s="36" t="str">
        <f>IF(DT7="",NA(),DT7)</f>
        <v>-</v>
      </c>
      <c r="DU6" s="36" t="str">
        <f t="shared" ref="DU6:EC6" si="13">IF(DU7="",NA(),DU7)</f>
        <v>-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6" t="str">
        <f t="shared" si="13"/>
        <v>-</v>
      </c>
      <c r="DZ6" s="36" t="str">
        <f t="shared" si="13"/>
        <v>-</v>
      </c>
      <c r="EA6" s="36">
        <f t="shared" si="13"/>
        <v>1.86</v>
      </c>
      <c r="EB6" s="36">
        <f t="shared" si="13"/>
        <v>2.2200000000000002</v>
      </c>
      <c r="EC6" s="36">
        <f t="shared" si="13"/>
        <v>1.93</v>
      </c>
      <c r="ED6" s="35" t="str">
        <f>IF(ED7="","",IF(ED7="-","【-】","【"&amp;SUBSTITUTE(TEXT(ED7,"#,##0.00"),"-","△")&amp;"】"))</f>
        <v>【4.96】</v>
      </c>
      <c r="EE6" s="36" t="str">
        <f>IF(EE7="",NA(),EE7)</f>
        <v>-</v>
      </c>
      <c r="EF6" s="36" t="str">
        <f t="shared" ref="EF6:EN6" si="14">IF(EF7="",NA(),EF7)</f>
        <v>-</v>
      </c>
      <c r="EG6" s="35">
        <f t="shared" si="14"/>
        <v>0</v>
      </c>
      <c r="EH6" s="35">
        <f t="shared" si="14"/>
        <v>0</v>
      </c>
      <c r="EI6" s="35">
        <f t="shared" si="14"/>
        <v>0</v>
      </c>
      <c r="EJ6" s="36" t="str">
        <f t="shared" si="14"/>
        <v>-</v>
      </c>
      <c r="EK6" s="36" t="str">
        <f t="shared" si="14"/>
        <v>-</v>
      </c>
      <c r="EL6" s="36">
        <f t="shared" si="14"/>
        <v>7.0000000000000007E-2</v>
      </c>
      <c r="EM6" s="36">
        <f t="shared" si="14"/>
        <v>1.08</v>
      </c>
      <c r="EN6" s="36">
        <f t="shared" si="14"/>
        <v>0.19</v>
      </c>
      <c r="EO6" s="35" t="str">
        <f>IF(EO7="","",IF(EO7="-","【-】","【"&amp;SUBSTITUTE(TEXT(EO7,"#,##0.00"),"-","△")&amp;"】"))</f>
        <v>【0.27】</v>
      </c>
    </row>
    <row r="7" spans="1:148" s="37" customFormat="1" x14ac:dyDescent="0.15">
      <c r="A7" s="29"/>
      <c r="B7" s="38">
        <v>2016</v>
      </c>
      <c r="C7" s="38">
        <v>123226</v>
      </c>
      <c r="D7" s="38">
        <v>46</v>
      </c>
      <c r="E7" s="38">
        <v>17</v>
      </c>
      <c r="F7" s="38">
        <v>1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85.41</v>
      </c>
      <c r="P7" s="39">
        <v>88.88</v>
      </c>
      <c r="Q7" s="39">
        <v>84.12</v>
      </c>
      <c r="R7" s="39">
        <v>2163</v>
      </c>
      <c r="S7" s="39">
        <v>21120</v>
      </c>
      <c r="T7" s="39">
        <v>19.010000000000002</v>
      </c>
      <c r="U7" s="39">
        <v>1110.99</v>
      </c>
      <c r="V7" s="39">
        <v>18759</v>
      </c>
      <c r="W7" s="39">
        <v>3.83</v>
      </c>
      <c r="X7" s="39">
        <v>4897.91</v>
      </c>
      <c r="Y7" s="39" t="s">
        <v>113</v>
      </c>
      <c r="Z7" s="39" t="s">
        <v>113</v>
      </c>
      <c r="AA7" s="39">
        <v>83.42</v>
      </c>
      <c r="AB7" s="39">
        <v>88.57</v>
      </c>
      <c r="AC7" s="39">
        <v>93.48</v>
      </c>
      <c r="AD7" s="39" t="s">
        <v>113</v>
      </c>
      <c r="AE7" s="39" t="s">
        <v>113</v>
      </c>
      <c r="AF7" s="39">
        <v>93.04</v>
      </c>
      <c r="AG7" s="39">
        <v>95.24</v>
      </c>
      <c r="AH7" s="39">
        <v>105.98</v>
      </c>
      <c r="AI7" s="39">
        <v>108.57</v>
      </c>
      <c r="AJ7" s="39" t="s">
        <v>113</v>
      </c>
      <c r="AK7" s="39" t="s">
        <v>113</v>
      </c>
      <c r="AL7" s="39">
        <v>25.01</v>
      </c>
      <c r="AM7" s="39">
        <v>14.93</v>
      </c>
      <c r="AN7" s="39">
        <v>8.0299999999999994</v>
      </c>
      <c r="AO7" s="39" t="s">
        <v>113</v>
      </c>
      <c r="AP7" s="39" t="s">
        <v>113</v>
      </c>
      <c r="AQ7" s="39">
        <v>22.37</v>
      </c>
      <c r="AR7" s="39">
        <v>54.27</v>
      </c>
      <c r="AS7" s="39">
        <v>41.15</v>
      </c>
      <c r="AT7" s="39">
        <v>4.38</v>
      </c>
      <c r="AU7" s="39" t="s">
        <v>113</v>
      </c>
      <c r="AV7" s="39" t="s">
        <v>113</v>
      </c>
      <c r="AW7" s="39">
        <v>274.19</v>
      </c>
      <c r="AX7" s="39">
        <v>370.16</v>
      </c>
      <c r="AY7" s="39">
        <v>388.03</v>
      </c>
      <c r="AZ7" s="39" t="s">
        <v>113</v>
      </c>
      <c r="BA7" s="39" t="s">
        <v>113</v>
      </c>
      <c r="BB7" s="39">
        <v>118.27</v>
      </c>
      <c r="BC7" s="39">
        <v>163.80000000000001</v>
      </c>
      <c r="BD7" s="39">
        <v>88.12</v>
      </c>
      <c r="BE7" s="39">
        <v>59.95</v>
      </c>
      <c r="BF7" s="39" t="s">
        <v>113</v>
      </c>
      <c r="BG7" s="39" t="s">
        <v>113</v>
      </c>
      <c r="BH7" s="39">
        <v>350.28</v>
      </c>
      <c r="BI7" s="39">
        <v>309.98</v>
      </c>
      <c r="BJ7" s="39">
        <v>269.82</v>
      </c>
      <c r="BK7" s="39" t="s">
        <v>113</v>
      </c>
      <c r="BL7" s="39" t="s">
        <v>113</v>
      </c>
      <c r="BM7" s="39">
        <v>641.22</v>
      </c>
      <c r="BN7" s="39">
        <v>681.23</v>
      </c>
      <c r="BO7" s="39">
        <v>716.96</v>
      </c>
      <c r="BP7" s="39">
        <v>728.3</v>
      </c>
      <c r="BQ7" s="39" t="s">
        <v>113</v>
      </c>
      <c r="BR7" s="39" t="s">
        <v>113</v>
      </c>
      <c r="BS7" s="39">
        <v>73.91</v>
      </c>
      <c r="BT7" s="39">
        <v>121.17</v>
      </c>
      <c r="BU7" s="39">
        <v>118.38</v>
      </c>
      <c r="BV7" s="39" t="s">
        <v>113</v>
      </c>
      <c r="BW7" s="39" t="s">
        <v>113</v>
      </c>
      <c r="BX7" s="39">
        <v>71.48</v>
      </c>
      <c r="BY7" s="39">
        <v>76.84</v>
      </c>
      <c r="BZ7" s="39">
        <v>88.09</v>
      </c>
      <c r="CA7" s="39">
        <v>100.04</v>
      </c>
      <c r="CB7" s="39" t="s">
        <v>113</v>
      </c>
      <c r="CC7" s="39" t="s">
        <v>113</v>
      </c>
      <c r="CD7" s="39">
        <v>169.1</v>
      </c>
      <c r="CE7" s="39">
        <v>105.58</v>
      </c>
      <c r="CF7" s="39">
        <v>110.05</v>
      </c>
      <c r="CG7" s="39" t="s">
        <v>113</v>
      </c>
      <c r="CH7" s="39" t="s">
        <v>113</v>
      </c>
      <c r="CI7" s="39">
        <v>170.07</v>
      </c>
      <c r="CJ7" s="39">
        <v>160.72999999999999</v>
      </c>
      <c r="CK7" s="39">
        <v>181.8</v>
      </c>
      <c r="CL7" s="39">
        <v>137.82</v>
      </c>
      <c r="CM7" s="39" t="s">
        <v>113</v>
      </c>
      <c r="CN7" s="39" t="s">
        <v>113</v>
      </c>
      <c r="CO7" s="39" t="s">
        <v>113</v>
      </c>
      <c r="CP7" s="39" t="s">
        <v>113</v>
      </c>
      <c r="CQ7" s="39" t="s">
        <v>113</v>
      </c>
      <c r="CR7" s="39" t="s">
        <v>113</v>
      </c>
      <c r="CS7" s="39" t="s">
        <v>113</v>
      </c>
      <c r="CT7" s="39">
        <v>62.16</v>
      </c>
      <c r="CU7" s="39">
        <v>59.97</v>
      </c>
      <c r="CV7" s="39">
        <v>59.35</v>
      </c>
      <c r="CW7" s="39">
        <v>60.09</v>
      </c>
      <c r="CX7" s="39" t="s">
        <v>113</v>
      </c>
      <c r="CY7" s="39" t="s">
        <v>113</v>
      </c>
      <c r="CZ7" s="39">
        <v>97.85</v>
      </c>
      <c r="DA7" s="39">
        <v>97.62</v>
      </c>
      <c r="DB7" s="39">
        <v>97.82</v>
      </c>
      <c r="DC7" s="39" t="s">
        <v>113</v>
      </c>
      <c r="DD7" s="39" t="s">
        <v>113</v>
      </c>
      <c r="DE7" s="39">
        <v>95.73</v>
      </c>
      <c r="DF7" s="39">
        <v>94.8</v>
      </c>
      <c r="DG7" s="39">
        <v>89.88</v>
      </c>
      <c r="DH7" s="39">
        <v>94.9</v>
      </c>
      <c r="DI7" s="39" t="s">
        <v>113</v>
      </c>
      <c r="DJ7" s="39" t="s">
        <v>113</v>
      </c>
      <c r="DK7" s="39">
        <v>3.61</v>
      </c>
      <c r="DL7" s="39">
        <v>7.32</v>
      </c>
      <c r="DM7" s="39">
        <v>79.040000000000006</v>
      </c>
      <c r="DN7" s="39" t="s">
        <v>113</v>
      </c>
      <c r="DO7" s="39" t="s">
        <v>113</v>
      </c>
      <c r="DP7" s="39">
        <v>33.53</v>
      </c>
      <c r="DQ7" s="39">
        <v>34.39</v>
      </c>
      <c r="DR7" s="39">
        <v>27.12</v>
      </c>
      <c r="DS7" s="39">
        <v>37.36</v>
      </c>
      <c r="DT7" s="39" t="s">
        <v>113</v>
      </c>
      <c r="DU7" s="39" t="s">
        <v>113</v>
      </c>
      <c r="DV7" s="39">
        <v>0</v>
      </c>
      <c r="DW7" s="39">
        <v>0</v>
      </c>
      <c r="DX7" s="39">
        <v>0</v>
      </c>
      <c r="DY7" s="39" t="s">
        <v>113</v>
      </c>
      <c r="DZ7" s="39" t="s">
        <v>113</v>
      </c>
      <c r="EA7" s="39">
        <v>1.86</v>
      </c>
      <c r="EB7" s="39">
        <v>2.2200000000000002</v>
      </c>
      <c r="EC7" s="39">
        <v>1.93</v>
      </c>
      <c r="ED7" s="39">
        <v>4.96</v>
      </c>
      <c r="EE7" s="39" t="s">
        <v>113</v>
      </c>
      <c r="EF7" s="39" t="s">
        <v>113</v>
      </c>
      <c r="EG7" s="39">
        <v>0</v>
      </c>
      <c r="EH7" s="39">
        <v>0</v>
      </c>
      <c r="EI7" s="39">
        <v>0</v>
      </c>
      <c r="EJ7" s="39" t="s">
        <v>113</v>
      </c>
      <c r="EK7" s="39" t="s">
        <v>113</v>
      </c>
      <c r="EL7" s="39">
        <v>7.0000000000000007E-2</v>
      </c>
      <c r="EM7" s="39">
        <v>1.08</v>
      </c>
      <c r="EN7" s="39">
        <v>0.19</v>
      </c>
      <c r="EO7" s="39">
        <v>0.27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2018-02-08T07:17:52Z</cp:lastPrinted>
  <dcterms:created xsi:type="dcterms:W3CDTF">2017-12-25T01:50:38Z</dcterms:created>
  <dcterms:modified xsi:type="dcterms:W3CDTF">2018-02-09T05:01:50Z</dcterms:modified>
  <cp:category/>
</cp:coreProperties>
</file>