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6経営比較分析表\20180125-経営比較分析表分析等依頼\03 団体→県\"/>
    </mc:Choice>
  </mc:AlternateContent>
  <workbookProtection workbookPassword="B319" lockStructure="1"/>
  <bookViews>
    <workbookView xWindow="117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<sst xmlns="http://schemas.openxmlformats.org/spreadsheetml/2006/main" count="240" uniqueCount="126">
  <si>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</si>
  <si>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</si>
  <si>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</si>
  <si>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</si>
  <si>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</si>
  <si>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</si>
  <si>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</si>
  <si>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</si>
  <si>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</si>
  <si>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</si>
  <si>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</si>
  <si>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</si>
  <si>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</si>
  <si>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</si>
  <si>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</si>
  <si>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</si>
  <si>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</si>
  <si>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</si>
  <si>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</si>
  <si>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</si>
  <si>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</si>
  <si>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</si>
  <si>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</si>
  <si>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</si>
  <si>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</si>
  <si>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</si>
  <si>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</si>
  <si>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</si>
  <si>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</si>
  <si>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</si>
  <si>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</si>
  <si>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</si>
  <si>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</si>
  <si>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</si>
  <si>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</si>
  <si>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</si>
  <si>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</si>
  <si>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</si>
  <si>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</si>
  <si>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</si>
  <si>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</si>
  <si>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</si>
  <si>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</si>
  <si>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</si>
  <si>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</si>
  <si>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</si>
  <si>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</si>
  <si>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</si>
  <si>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</si>
  <si>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</si>
  <si>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</si>
  <si>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</si>
  <si>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</si>
  <si>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</si>
  <si>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</si>
  <si>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</si>
  <si>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</si>
  <si>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</si>
  <si>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</si>
  <si>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</si>
  <si>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</si>
  <si>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</si>
  <si>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</si>
  <si>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</si>
  <si>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</si>
  <si>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</si>
  <si>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</si>
  <si>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</si>
  <si>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</si>
  <si>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</si>
  <si>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</si>
  <si>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</si>
  <si>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</si>
  <si>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</si>
  <si>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</si>
  <si>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</si>
  <si>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</si>
  <si>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</si>
  <si>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</si>
  <si>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</si>
  <si>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</si>
  <si>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</si>
  <si>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</si>
  <si>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</si>
  <si>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</si>
  <si>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</si>
  <si>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</si>
  <si>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</si>
  <si>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</si>
  <si>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</si>
  <si>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</si>
  <si>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</si>
  <si>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</si>
  <si>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</si>
  <si>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</si>
  <si>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</si>
  <si>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</si>
  <si>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</si>
  <si>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</si>
  <si>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</si>
  <si>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</si>
  <si>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</si>
  <si>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</si>
  <si>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</si>
  <si>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</si>
  <si>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</si>
  <si>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</si>
  <si>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</si>
  <si>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</si>
  <si>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</si>
  <si>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千葉県　横芝光町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</si>
  <si>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</si>
  <si>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</si>
  <si>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</si>
  <si>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</si>
  <si>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</si>
  <si>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</si>
  <si>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</si>
  <si>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</si>
  <si>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</si>
  <si>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</si>
  <si>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</si>
  <si>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③管渠改善率は、H24からH28まで0.00%である。これは改善を要する管渠がなかったため。
　しかしながら今後管渠の老朽化が進み、更新が必要となることが懸念されるため、H29機能診断を行い、中長期的な事業計画を策定し、健全な経営を図る。</t>
    <phoneticPr fontId="4"/>
  </si>
  <si>
    <t xml:space="preserve">  直接の維持管理費については、概ね使用料で賄うことができるが、人件費、公債費を含めると財源不足となるため、一般会計からの負担を必要としている。
　また、今後、施設、設備等の老朽化が進んでいくことから、H29機能診断を実施し、中長期的な事業計画を策定し、健全な経営を図る。</t>
    <phoneticPr fontId="4"/>
  </si>
  <si>
    <t>①収益的収支比率は、H28は104.07％で100％を上回った。要因は、維持管理費（光熱水費と修繕費）の減少によるものである。
④企業債残高対事業規模比率は、H24からH28まで0.00%となっているが、これは、一般会計からの繰入金で賄っているため。
　⑤経費回収率は、類似団体とほぼ同水準であるが、使用料収入以外は、一般会計で賄われている。
　⑥汚水処理原価は、類似団体に比べ安価となっており、効率的な汚水処理が実施されている。
　⑦施設利用率は、類似団体に比べ高い稼働率であり、適正に稼働している。
　⑧水洗化率は、類似団対と比べ高い数値となっているが、更なる接続増加に取り組む必要がある。</t>
    <rPh sb="27" eb="29">
      <t>ウワマワ</t>
    </rPh>
    <rPh sb="32" eb="34">
      <t>ヨウイン</t>
    </rPh>
    <rPh sb="36" eb="38">
      <t>イジ</t>
    </rPh>
    <rPh sb="38" eb="41">
      <t>カンリヒ</t>
    </rPh>
    <rPh sb="42" eb="46">
      <t>コウネツスイヒ</t>
    </rPh>
    <rPh sb="47" eb="49">
      <t>シュウゼン</t>
    </rPh>
    <rPh sb="49" eb="50">
      <t>ヒ</t>
    </rPh>
    <rPh sb="52" eb="54">
      <t>ゲンショウ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</si>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</sst>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6-4BAD-8CC5-2402C33BC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27328"/>
        <c:axId val="10031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F6-4BAD-8CC5-2402C33BC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27328"/>
        <c:axId val="100311424"/>
      </c:lineChart>
      <c:dateAx>
        <c:axId val="100227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311424"/>
        <c:crosses val="autoZero"/>
        <c:auto val="1"/>
        <c:lblOffset val="100"/>
        <c:baseTimeUnit val="years"/>
      </c:dateAx>
      <c:valAx>
        <c:axId val="10031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2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82.1</c:v>
                </c:pt>
                <c:pt idx="1">
                  <c:v>82.97</c:v>
                </c:pt>
                <c:pt idx="2">
                  <c:v>80.349999999999994</c:v>
                </c:pt>
                <c:pt idx="3">
                  <c:v>54.41</c:v>
                </c:pt>
                <c:pt idx="4">
                  <c:v>76.86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4-4050-80AE-30072E881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143808"/>
        <c:axId val="11914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94-4050-80AE-30072E881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3808"/>
        <c:axId val="119145984"/>
      </c:lineChart>
      <c:dateAx>
        <c:axId val="11914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145984"/>
        <c:crosses val="autoZero"/>
        <c:auto val="1"/>
        <c:lblOffset val="100"/>
        <c:baseTimeUnit val="years"/>
      </c:dateAx>
      <c:valAx>
        <c:axId val="11914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14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81.67</c:v>
                </c:pt>
                <c:pt idx="1">
                  <c:v>84.11</c:v>
                </c:pt>
                <c:pt idx="2">
                  <c:v>84.14</c:v>
                </c:pt>
                <c:pt idx="3">
                  <c:v>84.91</c:v>
                </c:pt>
                <c:pt idx="4">
                  <c:v>85.77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7-4029-95BD-47093FDE8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180288"/>
        <c:axId val="11918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D7-4029-95BD-47093FDE8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80288"/>
        <c:axId val="119182464"/>
      </c:lineChart>
      <c:dateAx>
        <c:axId val="119180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182464"/>
        <c:crosses val="autoZero"/>
        <c:auto val="1"/>
        <c:lblOffset val="100"/>
        <c:baseTimeUnit val="years"/>
      </c:dateAx>
      <c:valAx>
        <c:axId val="11918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180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101.39</c:v>
                </c:pt>
                <c:pt idx="1">
                  <c:v>101.23</c:v>
                </c:pt>
                <c:pt idx="2">
                  <c:v>95.98</c:v>
                </c:pt>
                <c:pt idx="3">
                  <c:v>99.4</c:v>
                </c:pt>
                <c:pt idx="4">
                  <c:v>104.07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F-4986-B422-979746A44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29344"/>
        <c:axId val="11003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8F-4986-B422-979746A44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29344"/>
        <c:axId val="110030848"/>
      </c:lineChart>
      <c:dateAx>
        <c:axId val="10032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030848"/>
        <c:crosses val="autoZero"/>
        <c:auto val="1"/>
        <c:lblOffset val="100"/>
        <c:baseTimeUnit val="years"/>
      </c:dateAx>
      <c:valAx>
        <c:axId val="11003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2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E-45E4-A363-3499C5BDD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22688"/>
        <c:axId val="11832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8E-45E4-A363-3499C5BDD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22688"/>
        <c:axId val="118324608"/>
      </c:lineChart>
      <c:dateAx>
        <c:axId val="11832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24608"/>
        <c:crosses val="autoZero"/>
        <c:auto val="1"/>
        <c:lblOffset val="100"/>
        <c:baseTimeUnit val="years"/>
      </c:dateAx>
      <c:valAx>
        <c:axId val="11832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32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2-44A6-804E-BE485512C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55072"/>
        <c:axId val="11835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82-44A6-804E-BE485512C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55072"/>
        <c:axId val="118356992"/>
      </c:lineChart>
      <c:dateAx>
        <c:axId val="11835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56992"/>
        <c:crosses val="autoZero"/>
        <c:auto val="1"/>
        <c:lblOffset val="100"/>
        <c:baseTimeUnit val="years"/>
      </c:dateAx>
      <c:valAx>
        <c:axId val="11835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35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9-463A-943F-F68D127D0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42784"/>
        <c:axId val="11834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9-463A-943F-F68D127D0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42784"/>
        <c:axId val="118344704"/>
      </c:lineChart>
      <c:dateAx>
        <c:axId val="11834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44704"/>
        <c:crosses val="autoZero"/>
        <c:auto val="1"/>
        <c:lblOffset val="100"/>
        <c:baseTimeUnit val="years"/>
      </c:dateAx>
      <c:valAx>
        <c:axId val="11834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34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2-42B1-8071-22C36C7CF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66688"/>
        <c:axId val="11886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32-42B1-8071-22C36C7CF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66688"/>
        <c:axId val="118868608"/>
      </c:lineChart>
      <c:dateAx>
        <c:axId val="11886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68608"/>
        <c:crosses val="autoZero"/>
        <c:auto val="1"/>
        <c:lblOffset val="100"/>
        <c:baseTimeUnit val="years"/>
      </c:dateAx>
      <c:valAx>
        <c:axId val="11886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6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E-426D-9119-83E96D79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07264"/>
        <c:axId val="11890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2E-426D-9119-83E96D79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07264"/>
        <c:axId val="118909184"/>
      </c:lineChart>
      <c:dateAx>
        <c:axId val="11890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909184"/>
        <c:crosses val="autoZero"/>
        <c:auto val="1"/>
        <c:lblOffset val="100"/>
        <c:baseTimeUnit val="years"/>
      </c:dateAx>
      <c:valAx>
        <c:axId val="11890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90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47</c:v>
                </c:pt>
                <c:pt idx="1">
                  <c:v>50.05</c:v>
                </c:pt>
                <c:pt idx="2">
                  <c:v>43.65</c:v>
                </c:pt>
                <c:pt idx="3">
                  <c:v>50.44</c:v>
                </c:pt>
                <c:pt idx="4">
                  <c:v>65.41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7-4F17-A26C-8C55E836F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95296"/>
        <c:axId val="11909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7-4F17-A26C-8C55E836F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95296"/>
        <c:axId val="119097216"/>
      </c:lineChart>
      <c:dateAx>
        <c:axId val="119095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097216"/>
        <c:crosses val="autoZero"/>
        <c:auto val="1"/>
        <c:lblOffset val="100"/>
        <c:baseTimeUnit val="years"/>
      </c:dateAx>
      <c:valAx>
        <c:axId val="11909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095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276.18</c:v>
                </c:pt>
                <c:pt idx="1">
                  <c:v>262.91000000000003</c:v>
                </c:pt>
                <c:pt idx="2">
                  <c:v>316.61</c:v>
                </c:pt>
                <c:pt idx="3">
                  <c:v>281.64</c:v>
                </c:pt>
                <c:pt idx="4">
                  <c:v>217.46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F-46C5-8519-0289B2CF1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107584"/>
        <c:axId val="11910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F-46C5-8519-0289B2CF1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7584"/>
        <c:axId val="119109504"/>
      </c:lineChart>
      <c:dateAx>
        <c:axId val="11910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109504"/>
        <c:crosses val="autoZero"/>
        <c:auto val="1"/>
        <c:lblOffset val="100"/>
        <c:baseTimeUnit val="years"/>
      </c:dateAx>
      <c:valAx>
        <c:axId val="11910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10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千葉県　横芝光町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24465</v>
      </c>
      <c r="AM8" s="50"/>
      <c r="AN8" s="50"/>
      <c r="AO8" s="50"/>
      <c r="AP8" s="50"/>
      <c r="AQ8" s="50"/>
      <c r="AR8" s="50"/>
      <c r="AS8" s="50"/>
      <c r="AT8" s="45">
        <f>データ!T6</f>
        <v>67.010000000000005</v>
      </c>
      <c r="AU8" s="45"/>
      <c r="AV8" s="45"/>
      <c r="AW8" s="45"/>
      <c r="AX8" s="45"/>
      <c r="AY8" s="45"/>
      <c r="AZ8" s="45"/>
      <c r="BA8" s="45"/>
      <c r="BB8" s="45">
        <f>データ!U6</f>
        <v>365.09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2.97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3675</v>
      </c>
      <c r="AE10" s="50"/>
      <c r="AF10" s="50"/>
      <c r="AG10" s="50"/>
      <c r="AH10" s="50"/>
      <c r="AI10" s="50"/>
      <c r="AJ10" s="50"/>
      <c r="AK10" s="2"/>
      <c r="AL10" s="50">
        <f>データ!V6</f>
        <v>724</v>
      </c>
      <c r="AM10" s="50"/>
      <c r="AN10" s="50"/>
      <c r="AO10" s="50"/>
      <c r="AP10" s="50"/>
      <c r="AQ10" s="50"/>
      <c r="AR10" s="50"/>
      <c r="AS10" s="50"/>
      <c r="AT10" s="45">
        <f>データ!W6</f>
        <v>0.39</v>
      </c>
      <c r="AU10" s="45"/>
      <c r="AV10" s="45"/>
      <c r="AW10" s="45"/>
      <c r="AX10" s="45"/>
      <c r="AY10" s="45"/>
      <c r="AZ10" s="45"/>
      <c r="BA10" s="45"/>
      <c r="BB10" s="45">
        <f>データ!X6</f>
        <v>1856.41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124109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千葉県　横芝光町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2.97</v>
      </c>
      <c r="Q6" s="34">
        <f t="shared" si="3"/>
        <v>100</v>
      </c>
      <c r="R6" s="34">
        <f t="shared" si="3"/>
        <v>3675</v>
      </c>
      <c r="S6" s="34">
        <f t="shared" si="3"/>
        <v>24465</v>
      </c>
      <c r="T6" s="34">
        <f t="shared" si="3"/>
        <v>67.010000000000005</v>
      </c>
      <c r="U6" s="34">
        <f t="shared" si="3"/>
        <v>365.09</v>
      </c>
      <c r="V6" s="34">
        <f t="shared" si="3"/>
        <v>724</v>
      </c>
      <c r="W6" s="34">
        <f t="shared" si="3"/>
        <v>0.39</v>
      </c>
      <c r="X6" s="34">
        <f t="shared" si="3"/>
        <v>1856.41</v>
      </c>
      <c r="Y6" s="35">
        <f>IF(Y7="",NA(),Y7)</f>
        <v>101.39</v>
      </c>
      <c r="Z6" s="35">
        <f t="shared" ref="Z6:AH6" si="4">IF(Z7="",NA(),Z7)</f>
        <v>101.23</v>
      </c>
      <c r="AA6" s="35">
        <f t="shared" si="4"/>
        <v>95.98</v>
      </c>
      <c r="AB6" s="35">
        <f t="shared" si="4"/>
        <v>99.4</v>
      </c>
      <c r="AC6" s="35">
        <f t="shared" si="4"/>
        <v>104.07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1144.05</v>
      </c>
      <c r="BL6" s="35">
        <f t="shared" si="7"/>
        <v>1117.1099999999999</v>
      </c>
      <c r="BM6" s="35">
        <f t="shared" si="7"/>
        <v>1161.05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47</v>
      </c>
      <c r="BR6" s="35">
        <f t="shared" ref="BR6:BZ6" si="8">IF(BR7="",NA(),BR7)</f>
        <v>50.05</v>
      </c>
      <c r="BS6" s="35">
        <f t="shared" si="8"/>
        <v>43.65</v>
      </c>
      <c r="BT6" s="35">
        <f t="shared" si="8"/>
        <v>50.44</v>
      </c>
      <c r="BU6" s="35">
        <f t="shared" si="8"/>
        <v>65.41</v>
      </c>
      <c r="BV6" s="35">
        <f t="shared" si="8"/>
        <v>42.48</v>
      </c>
      <c r="BW6" s="35">
        <f t="shared" si="8"/>
        <v>41.04</v>
      </c>
      <c r="BX6" s="35">
        <f t="shared" si="8"/>
        <v>41.08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276.18</v>
      </c>
      <c r="CC6" s="35">
        <f t="shared" ref="CC6:CK6" si="9">IF(CC7="",NA(),CC7)</f>
        <v>262.91000000000003</v>
      </c>
      <c r="CD6" s="35">
        <f t="shared" si="9"/>
        <v>316.61</v>
      </c>
      <c r="CE6" s="35">
        <f t="shared" si="9"/>
        <v>281.64</v>
      </c>
      <c r="CF6" s="35">
        <f t="shared" si="9"/>
        <v>217.46</v>
      </c>
      <c r="CG6" s="35">
        <f t="shared" si="9"/>
        <v>343.8</v>
      </c>
      <c r="CH6" s="35">
        <f t="shared" si="9"/>
        <v>357.08</v>
      </c>
      <c r="CI6" s="35">
        <f t="shared" si="9"/>
        <v>378.08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82.1</v>
      </c>
      <c r="CN6" s="35">
        <f t="shared" ref="CN6:CV6" si="10">IF(CN7="",NA(),CN7)</f>
        <v>82.97</v>
      </c>
      <c r="CO6" s="35">
        <f t="shared" si="10"/>
        <v>80.349999999999994</v>
      </c>
      <c r="CP6" s="35">
        <f t="shared" si="10"/>
        <v>54.41</v>
      </c>
      <c r="CQ6" s="35">
        <f t="shared" si="10"/>
        <v>76.86</v>
      </c>
      <c r="CR6" s="35">
        <f t="shared" si="10"/>
        <v>46.06</v>
      </c>
      <c r="CS6" s="35">
        <f t="shared" si="10"/>
        <v>45.95</v>
      </c>
      <c r="CT6" s="35">
        <f t="shared" si="10"/>
        <v>44.69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81.67</v>
      </c>
      <c r="CY6" s="35">
        <f t="shared" ref="CY6:DG6" si="11">IF(CY7="",NA(),CY7)</f>
        <v>84.11</v>
      </c>
      <c r="CZ6" s="35">
        <f t="shared" si="11"/>
        <v>84.14</v>
      </c>
      <c r="DA6" s="35">
        <f t="shared" si="11"/>
        <v>84.91</v>
      </c>
      <c r="DB6" s="35">
        <f t="shared" si="11"/>
        <v>85.77</v>
      </c>
      <c r="DC6" s="35">
        <f t="shared" si="11"/>
        <v>72.989999999999995</v>
      </c>
      <c r="DD6" s="35">
        <f t="shared" si="11"/>
        <v>71.97</v>
      </c>
      <c r="DE6" s="35">
        <f t="shared" si="11"/>
        <v>70.59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124109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2.97</v>
      </c>
      <c r="Q7" s="38">
        <v>100</v>
      </c>
      <c r="R7" s="38">
        <v>3675</v>
      </c>
      <c r="S7" s="38">
        <v>24465</v>
      </c>
      <c r="T7" s="38">
        <v>67.010000000000005</v>
      </c>
      <c r="U7" s="38">
        <v>365.09</v>
      </c>
      <c r="V7" s="38">
        <v>724</v>
      </c>
      <c r="W7" s="38">
        <v>0.39</v>
      </c>
      <c r="X7" s="38">
        <v>1856.41</v>
      </c>
      <c r="Y7" s="38">
        <v>101.39</v>
      </c>
      <c r="Z7" s="38">
        <v>101.23</v>
      </c>
      <c r="AA7" s="38">
        <v>95.98</v>
      </c>
      <c r="AB7" s="38">
        <v>99.4</v>
      </c>
      <c r="AC7" s="38">
        <v>104.07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1144.05</v>
      </c>
      <c r="BL7" s="38">
        <v>1117.1099999999999</v>
      </c>
      <c r="BM7" s="38">
        <v>1161.05</v>
      </c>
      <c r="BN7" s="38">
        <v>1081.8</v>
      </c>
      <c r="BO7" s="38">
        <v>974.93</v>
      </c>
      <c r="BP7" s="38">
        <v>914.53</v>
      </c>
      <c r="BQ7" s="38">
        <v>47</v>
      </c>
      <c r="BR7" s="38">
        <v>50.05</v>
      </c>
      <c r="BS7" s="38">
        <v>43.65</v>
      </c>
      <c r="BT7" s="38">
        <v>50.44</v>
      </c>
      <c r="BU7" s="38">
        <v>65.41</v>
      </c>
      <c r="BV7" s="38">
        <v>42.48</v>
      </c>
      <c r="BW7" s="38">
        <v>41.04</v>
      </c>
      <c r="BX7" s="38">
        <v>41.08</v>
      </c>
      <c r="BY7" s="38">
        <v>52.19</v>
      </c>
      <c r="BZ7" s="38">
        <v>55.32</v>
      </c>
      <c r="CA7" s="38">
        <v>55.73</v>
      </c>
      <c r="CB7" s="38">
        <v>276.18</v>
      </c>
      <c r="CC7" s="38">
        <v>262.91000000000003</v>
      </c>
      <c r="CD7" s="38">
        <v>316.61</v>
      </c>
      <c r="CE7" s="38">
        <v>281.64</v>
      </c>
      <c r="CF7" s="38">
        <v>217.46</v>
      </c>
      <c r="CG7" s="38">
        <v>343.8</v>
      </c>
      <c r="CH7" s="38">
        <v>357.08</v>
      </c>
      <c r="CI7" s="38">
        <v>378.08</v>
      </c>
      <c r="CJ7" s="38">
        <v>296.14</v>
      </c>
      <c r="CK7" s="38">
        <v>283.17</v>
      </c>
      <c r="CL7" s="38">
        <v>276.77999999999997</v>
      </c>
      <c r="CM7" s="38">
        <v>82.1</v>
      </c>
      <c r="CN7" s="38">
        <v>82.97</v>
      </c>
      <c r="CO7" s="38">
        <v>80.349999999999994</v>
      </c>
      <c r="CP7" s="38">
        <v>54.41</v>
      </c>
      <c r="CQ7" s="38">
        <v>76.86</v>
      </c>
      <c r="CR7" s="38">
        <v>46.06</v>
      </c>
      <c r="CS7" s="38">
        <v>45.95</v>
      </c>
      <c r="CT7" s="38">
        <v>44.69</v>
      </c>
      <c r="CU7" s="38">
        <v>52.31</v>
      </c>
      <c r="CV7" s="38">
        <v>60.65</v>
      </c>
      <c r="CW7" s="38">
        <v>59.15</v>
      </c>
      <c r="CX7" s="38">
        <v>81.67</v>
      </c>
      <c r="CY7" s="38">
        <v>84.11</v>
      </c>
      <c r="CZ7" s="38">
        <v>84.14</v>
      </c>
      <c r="DA7" s="38">
        <v>84.91</v>
      </c>
      <c r="DB7" s="38">
        <v>85.77</v>
      </c>
      <c r="DC7" s="38">
        <v>72.989999999999995</v>
      </c>
      <c r="DD7" s="38">
        <v>71.97</v>
      </c>
      <c r="DE7" s="38">
        <v>70.59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0.04</v>
      </c>
      <c r="EL7" s="38">
        <v>7.0000000000000007E-2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2018-01-30T08:29:00Z</cp:lastPrinted>
  <dcterms:created xsi:type="dcterms:W3CDTF">2017-12-25T02:27:44Z</dcterms:created>
  <dcterms:modified xsi:type="dcterms:W3CDTF">2018-02-20T07:51:37Z</dcterms:modified>
  <cp:category/>
</cp:coreProperties>
</file>