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6yUDDl/YwMxTPjzYSJZThFTTg2z7CUanbvue+trhxAsSmMBKGo2NGXl6Rx3MZdnNzq2b0FZqA62ATIqsvAo5uA==" workbookSaltValue="ftyVie3vHqsg0WyvTYQn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<sst xmlns="http://schemas.openxmlformats.org/spreadsheetml/2006/main" count="240" uniqueCount="127">
  <si>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</si>
  <si>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</si>
  <si>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</si>
  <si>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</si>
  <si>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</si>
  <si>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</si>
  <si>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</si>
  <si>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</si>
  <si>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</si>
  <si>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</si>
  <si>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</si>
  <si>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</si>
  <si>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</si>
  <si>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</si>
  <si>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</si>
  <si>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</si>
  <si>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</si>
  <si>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</si>
  <si>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</si>
  <si>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</si>
  <si>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</si>
  <si>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</si>
  <si>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</si>
  <si>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</si>
  <si>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</si>
  <si>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</si>
  <si>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</si>
  <si>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</si>
  <si>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</si>
  <si>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</si>
  <si>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</si>
  <si>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</si>
  <si>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</si>
  <si>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</si>
  <si>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</si>
  <si>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</si>
  <si>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</si>
  <si>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</si>
  <si>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</si>
  <si>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</si>
  <si>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</si>
  <si>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</si>
  <si>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</si>
  <si>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</si>
  <si>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</si>
  <si>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</si>
  <si>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</si>
  <si>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</si>
  <si>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</si>
  <si>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</si>
  <si>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</si>
  <si>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</si>
  <si>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</si>
  <si>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</si>
  <si>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</si>
  <si>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</si>
  <si>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</si>
  <si>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</si>
  <si>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</si>
  <si>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</si>
  <si>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</si>
  <si>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</si>
  <si>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</si>
  <si>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</si>
  <si>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</si>
  <si>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</si>
  <si>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</si>
  <si>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</si>
  <si>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</si>
  <si>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</si>
  <si>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</si>
  <si>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</si>
  <si>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</si>
  <si>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</si>
  <si>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</si>
  <si>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</si>
  <si>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</si>
  <si>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</si>
  <si>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</si>
  <si>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</si>
  <si>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</si>
  <si>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</si>
  <si>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</si>
  <si>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</si>
  <si>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</si>
  <si>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</si>
  <si>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</si>
  <si>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</si>
  <si>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</si>
  <si>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</si>
  <si>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</si>
  <si>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</si>
  <si>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</si>
  <si>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</si>
  <si>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</si>
  <si>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</si>
  <si>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</si>
  <si>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</si>
  <si>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</si>
  <si>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</si>
  <si>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</si>
  <si>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</si>
  <si>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</si>
  <si>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</si>
  <si>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</si>
  <si>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</si>
  <si>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</si>
  <si>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</si>
  <si>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</si>
  <si>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</si>
  <si>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</si>
  <si>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</si>
  <si>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</si>
  <si>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</si>
  <si>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</si>
  <si>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</si>
  <si>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</si>
  <si>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</si>
  <si>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</si>
  <si>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</si>
  <si>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</si>
  <si>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</si>
  <si>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</si>
  <si>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</si>
  <si>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総務省からの分流式下水道等に要する経費計算表に基づき考え方を改めたことから、汚水処理費が前年度と比較し大幅に増加している。それに伴い汚水処理減価は増加し、経費回収率や収益的収支比率は減少しているが平均を上回っており、経営の効率性は安定してきていると考えられる。
・施設利用率については、平成28年度より不明水対策として地下水の流入が確認された路線の管路改修工事を実施しており、平成29年度は前年度と比較し1割ほど減少している。
・地方債については使用料収入が少なく、全て一般会計繰入金で償還しているため、企業債残高対事業規模比率が0になっている。</t>
    <phoneticPr fontId="4"/>
  </si>
  <si>
    <t>・供用開始から19年が経過し、一部の老朽化が著しい路線について平成28年度から平成30年度にかけて改修工事を実施している。
　総延長760ｍに対し、平成28年度は187ｍ、平成29年度は528ｍの管路改修工事を実施していることから、管渠改善率が上昇している。</t>
    <phoneticPr fontId="4"/>
  </si>
  <si>
    <t>　前年度に比べ、総務省からの分流式下水道等に要する経費計算表に基づき考え方を改めたことから、汚水処理費が大幅に増加している。それに伴い汚水処理減価は増加し、経費回収率や収益的収支比率は減少しているが平均を上回っており、経営の効率性は安定してきていると考えられる。
　平成28年度から実施している管路改修工事による不明水の減少により、施設利用率が大きく減少している。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</si>
</sst>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1.36</c:v>
                </c:pt>
                <c:pt idx="4" formatCode="#,##0.00;&quot;△&quot;#,##0.00;&quot;-&quot;">
                  <c:v>1.43</c:v>
                </c:pt>
              </c:numCache>
            </c:numRef>
          </c:val>
          <c:extLst>
            <c:ext xmlns:c16="http://schemas.microsoft.com/office/drawing/2014/chart" uri="{C3380CC4-5D6E-409C-BE32-E72D297353CC}">
              <c16:uniqueId val="{00000000-E143-4C34-AFF6-F3D0BBD0DC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E143-4C34-AFF6-F3D0BBD0DC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103.79</c:v>
                </c:pt>
                <c:pt idx="1">
                  <c:v>102.88</c:v>
                </c:pt>
                <c:pt idx="2">
                  <c:v>98.63</c:v>
                </c:pt>
                <c:pt idx="3">
                  <c:v>99.7</c:v>
                </c:pt>
                <c:pt idx="4">
                  <c:v>87.86</c:v>
                </c:pt>
              </c:numCache>
            </c:numRef>
          </c:val>
          <c:extLst>
            <c:ext xmlns:c16="http://schemas.microsoft.com/office/drawing/2014/chart" uri="{C3380CC4-5D6E-409C-BE32-E72D297353CC}">
              <c16:uniqueId val="{00000000-2357-4DD8-AAF6-AB28264A0C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2357-4DD8-AAF6-AB28264A0C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64.45</c:v>
                </c:pt>
                <c:pt idx="1">
                  <c:v>64.540000000000006</c:v>
                </c:pt>
                <c:pt idx="2">
                  <c:v>68.709999999999994</c:v>
                </c:pt>
                <c:pt idx="3">
                  <c:v>69.599999999999994</c:v>
                </c:pt>
                <c:pt idx="4">
                  <c:v>71.28</c:v>
                </c:pt>
              </c:numCache>
            </c:numRef>
          </c:val>
          <c:extLst>
            <c:ext xmlns:c16="http://schemas.microsoft.com/office/drawing/2014/chart" uri="{C3380CC4-5D6E-409C-BE32-E72D297353CC}">
              <c16:uniqueId val="{00000000-DC2F-4D29-806A-7BC35DC4AE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DC2F-4D29-806A-7BC35DC4AE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69.760000000000005</c:v>
                </c:pt>
                <c:pt idx="1">
                  <c:v>69.62</c:v>
                </c:pt>
                <c:pt idx="2">
                  <c:v>83.79</c:v>
                </c:pt>
                <c:pt idx="3">
                  <c:v>94.73</c:v>
                </c:pt>
                <c:pt idx="4">
                  <c:v>81.62</c:v>
                </c:pt>
              </c:numCache>
            </c:numRef>
          </c:val>
          <c:extLst>
            <c:ext xmlns:c16="http://schemas.microsoft.com/office/drawing/2014/chart" uri="{C3380CC4-5D6E-409C-BE32-E72D297353CC}">
              <c16:uniqueId val="{00000000-08BA-4B8B-8DD4-89C29B3A3E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A-4B8B-8DD4-89C29B3A3E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C7-42CD-8730-15AC8E845D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C7-42CD-8730-15AC8E845D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E4-4B29-B55F-0039D3925A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E4-4B29-B55F-0039D3925A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6-4D0E-AE77-299F2CD892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6-4D0E-AE77-299F2CD892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8-4A5E-A9DB-8D855CDDF1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8-4A5E-A9DB-8D855CDDF1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1A-4CC6-B201-08A7F6BC4F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481A-4CC6-B201-08A7F6BC4F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48.93</c:v>
                </c:pt>
                <c:pt idx="1">
                  <c:v>70.52</c:v>
                </c:pt>
                <c:pt idx="2">
                  <c:v>77.02</c:v>
                </c:pt>
                <c:pt idx="3">
                  <c:v>81.680000000000007</c:v>
                </c:pt>
                <c:pt idx="4">
                  <c:v>63.42</c:v>
                </c:pt>
              </c:numCache>
            </c:numRef>
          </c:val>
          <c:extLst>
            <c:ext xmlns:c16="http://schemas.microsoft.com/office/drawing/2014/chart" uri="{C3380CC4-5D6E-409C-BE32-E72D297353CC}">
              <c16:uniqueId val="{00000000-1452-487E-A43E-F5C32744CE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1452-487E-A43E-F5C32744CE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128.36000000000001</c:v>
                </c:pt>
                <c:pt idx="1">
                  <c:v>100.78</c:v>
                </c:pt>
                <c:pt idx="2">
                  <c:v>96.93</c:v>
                </c:pt>
                <c:pt idx="3">
                  <c:v>92.12</c:v>
                </c:pt>
                <c:pt idx="4">
                  <c:v>129.34</c:v>
                </c:pt>
              </c:numCache>
            </c:numRef>
          </c:val>
          <c:extLst>
            <c:ext xmlns:c16="http://schemas.microsoft.com/office/drawing/2014/chart" uri="{C3380CC4-5D6E-409C-BE32-E72D297353CC}">
              <c16:uniqueId val="{00000000-7BC5-4D62-9CAF-82D3F3AE5F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BC5-4D62-9CAF-82D3F3AE5F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旭市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66431</v>
      </c>
      <c r="AM8" s="68"/>
      <c r="AN8" s="68"/>
      <c r="AO8" s="68"/>
      <c r="AP8" s="68"/>
      <c r="AQ8" s="68"/>
      <c r="AR8" s="68"/>
      <c r="AS8" s="68"/>
      <c r="AT8" s="67">
        <f>データ!T6</f>
        <v>130.44999999999999</v>
      </c>
      <c r="AU8" s="67"/>
      <c r="AV8" s="67"/>
      <c r="AW8" s="67"/>
      <c r="AX8" s="67"/>
      <c r="AY8" s="67"/>
      <c r="AZ8" s="67"/>
      <c r="BA8" s="67"/>
      <c r="BB8" s="67">
        <f>データ!U6</f>
        <v>509.24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2.69</v>
      </c>
      <c r="Q10" s="67"/>
      <c r="R10" s="67"/>
      <c r="S10" s="67"/>
      <c r="T10" s="67"/>
      <c r="U10" s="67"/>
      <c r="V10" s="67"/>
      <c r="W10" s="67">
        <f>データ!Q6</f>
        <v>100</v>
      </c>
      <c r="X10" s="67"/>
      <c r="Y10" s="67"/>
      <c r="Z10" s="67"/>
      <c r="AA10" s="67"/>
      <c r="AB10" s="67"/>
      <c r="AC10" s="67"/>
      <c r="AD10" s="68">
        <f>データ!R6</f>
        <v>3132</v>
      </c>
      <c r="AE10" s="68"/>
      <c r="AF10" s="68"/>
      <c r="AG10" s="68"/>
      <c r="AH10" s="68"/>
      <c r="AI10" s="68"/>
      <c r="AJ10" s="68"/>
      <c r="AK10" s="2"/>
      <c r="AL10" s="68">
        <f>データ!V6</f>
        <v>1779</v>
      </c>
      <c r="AM10" s="68"/>
      <c r="AN10" s="68"/>
      <c r="AO10" s="68"/>
      <c r="AP10" s="68"/>
      <c r="AQ10" s="68"/>
      <c r="AR10" s="68"/>
      <c r="AS10" s="68"/>
      <c r="AT10" s="67">
        <f>データ!W6</f>
        <v>0.48</v>
      </c>
      <c r="AU10" s="67"/>
      <c r="AV10" s="67"/>
      <c r="AW10" s="67"/>
      <c r="AX10" s="67"/>
      <c r="AY10" s="67"/>
      <c r="AZ10" s="67"/>
      <c r="BA10" s="67"/>
      <c r="BB10" s="67">
        <f>データ!X6</f>
        <v>3706.25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a74g+zzDBz790+0dgyBC9KBPLHCz0ZsCMub0zG46Z6FoLn3avxwywDQ10BVmsbFex+8emSiKmVeBqSbQ1J4nSw==" saltValue="9mtUWLT1VvrzKLyLsUIm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122157</v>
      </c>
      <c r="D6" s="32">
        <f t="shared" si="3"/>
        <v>47</v>
      </c>
      <c r="E6" s="32">
        <f t="shared" si="3"/>
        <v>17</v>
      </c>
      <c r="F6" s="32">
        <f t="shared" si="3"/>
        <v>5</v>
      </c>
      <c r="G6" s="32">
        <f t="shared" si="3"/>
        <v>0</v>
      </c>
      <c r="H6" s="32" t="str">
        <f t="shared" si="3"/>
        <v>千葉県　旭市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2.69</v>
      </c>
      <c r="Q6" s="33">
        <f t="shared" si="3"/>
        <v>100</v>
      </c>
      <c r="R6" s="33">
        <f t="shared" si="3"/>
        <v>3132</v>
      </c>
      <c r="S6" s="33">
        <f t="shared" si="3"/>
        <v>66431</v>
      </c>
      <c r="T6" s="33">
        <f t="shared" si="3"/>
        <v>130.44999999999999</v>
      </c>
      <c r="U6" s="33">
        <f t="shared" si="3"/>
        <v>509.24</v>
      </c>
      <c r="V6" s="33">
        <f t="shared" si="3"/>
        <v>1779</v>
      </c>
      <c r="W6" s="33">
        <f t="shared" si="3"/>
        <v>0.48</v>
      </c>
      <c r="X6" s="33">
        <f t="shared" si="3"/>
        <v>3706.25</v>
      </c>
      <c r="Y6" s="34">
        <f>IF(Y7="",NA(),Y7)</f>
        <v>69.760000000000005</v>
      </c>
      <c r="Z6" s="34">
        <f t="shared" ref="Z6:AH6" si="4">IF(Z7="",NA(),Z7)</f>
        <v>69.62</v>
      </c>
      <c r="AA6" s="34">
        <f t="shared" si="4"/>
        <v>83.79</v>
      </c>
      <c r="AB6" s="34">
        <f t="shared" si="4"/>
        <v>94.73</v>
      </c>
      <c r="AC6" s="34">
        <f t="shared" si="4"/>
        <v>81.62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48.93</v>
      </c>
      <c r="BR6" s="34">
        <f t="shared" ref="BR6:BZ6" si="8">IF(BR7="",NA(),BR7)</f>
        <v>70.52</v>
      </c>
      <c r="BS6" s="34">
        <f t="shared" si="8"/>
        <v>77.02</v>
      </c>
      <c r="BT6" s="34">
        <f t="shared" si="8"/>
        <v>81.680000000000007</v>
      </c>
      <c r="BU6" s="34">
        <f t="shared" si="8"/>
        <v>63.42</v>
      </c>
      <c r="BV6" s="34">
        <f t="shared" si="8"/>
        <v>50.9</v>
      </c>
      <c r="BW6" s="34">
        <f t="shared" si="8"/>
        <v>50.82</v>
      </c>
      <c r="BX6" s="34">
        <f t="shared" si="8"/>
        <v>52.19</v>
      </c>
      <c r="BY6" s="34">
        <f t="shared" si="8"/>
        <v>55.32</v>
      </c>
      <c r="BZ6" s="34">
        <f t="shared" si="8"/>
        <v>59.8</v>
      </c>
      <c r="CA6" s="33" t="str">
        <f>IF(CA7="","",IF(CA7="-","【-】","【"&amp;SUBSTITUTE(TEXT(CA7,"#,##0.00"),"-","△")&amp;"】"))</f>
        <v>【60.64】</v>
      </c>
      <c r="CB6" s="34">
        <f>IF(CB7="",NA(),CB7)</f>
        <v>128.36000000000001</v>
      </c>
      <c r="CC6" s="34">
        <f t="shared" ref="CC6:CK6" si="9">IF(CC7="",NA(),CC7)</f>
        <v>100.78</v>
      </c>
      <c r="CD6" s="34">
        <f t="shared" si="9"/>
        <v>96.93</v>
      </c>
      <c r="CE6" s="34">
        <f t="shared" si="9"/>
        <v>92.12</v>
      </c>
      <c r="CF6" s="34">
        <f t="shared" si="9"/>
        <v>129.34</v>
      </c>
      <c r="CG6" s="34">
        <f t="shared" si="9"/>
        <v>293.27</v>
      </c>
      <c r="CH6" s="34">
        <f t="shared" si="9"/>
        <v>300.52</v>
      </c>
      <c r="CI6" s="34">
        <f t="shared" si="9"/>
        <v>296.14</v>
      </c>
      <c r="CJ6" s="34">
        <f t="shared" si="9"/>
        <v>283.17</v>
      </c>
      <c r="CK6" s="34">
        <f t="shared" si="9"/>
        <v>263.76</v>
      </c>
      <c r="CL6" s="33" t="str">
        <f>IF(CL7="","",IF(CL7="-","【-】","【"&amp;SUBSTITUTE(TEXT(CL7,"#,##0.00"),"-","△")&amp;"】"))</f>
        <v>【255.52】</v>
      </c>
      <c r="CM6" s="34">
        <f>IF(CM7="",NA(),CM7)</f>
        <v>103.79</v>
      </c>
      <c r="CN6" s="34">
        <f t="shared" ref="CN6:CV6" si="10">IF(CN7="",NA(),CN7)</f>
        <v>102.88</v>
      </c>
      <c r="CO6" s="34">
        <f t="shared" si="10"/>
        <v>98.63</v>
      </c>
      <c r="CP6" s="34">
        <f t="shared" si="10"/>
        <v>99.7</v>
      </c>
      <c r="CQ6" s="34">
        <f t="shared" si="10"/>
        <v>87.86</v>
      </c>
      <c r="CR6" s="34">
        <f t="shared" si="10"/>
        <v>53.78</v>
      </c>
      <c r="CS6" s="34">
        <f t="shared" si="10"/>
        <v>53.24</v>
      </c>
      <c r="CT6" s="34">
        <f t="shared" si="10"/>
        <v>52.31</v>
      </c>
      <c r="CU6" s="34">
        <f t="shared" si="10"/>
        <v>60.65</v>
      </c>
      <c r="CV6" s="34">
        <f t="shared" si="10"/>
        <v>51.75</v>
      </c>
      <c r="CW6" s="33" t="str">
        <f>IF(CW7="","",IF(CW7="-","【-】","【"&amp;SUBSTITUTE(TEXT(CW7,"#,##0.00"),"-","△")&amp;"】"))</f>
        <v>【52.49】</v>
      </c>
      <c r="CX6" s="34">
        <f>IF(CX7="",NA(),CX7)</f>
        <v>64.45</v>
      </c>
      <c r="CY6" s="34">
        <f t="shared" ref="CY6:DG6" si="11">IF(CY7="",NA(),CY7)</f>
        <v>64.540000000000006</v>
      </c>
      <c r="CZ6" s="34">
        <f t="shared" si="11"/>
        <v>68.709999999999994</v>
      </c>
      <c r="DA6" s="34">
        <f t="shared" si="11"/>
        <v>69.599999999999994</v>
      </c>
      <c r="DB6" s="34">
        <f t="shared" si="11"/>
        <v>71.28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1.36</v>
      </c>
      <c r="EI6" s="34">
        <f t="shared" si="14"/>
        <v>1.43</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122157</v>
      </c>
      <c r="D7" s="36">
        <v>47</v>
      </c>
      <c r="E7" s="36">
        <v>17</v>
      </c>
      <c r="F7" s="36">
        <v>5</v>
      </c>
      <c r="G7" s="36">
        <v>0</v>
      </c>
      <c r="H7" s="36" t="s">
        <v>111</v>
      </c>
      <c r="I7" s="36" t="s">
        <v>112</v>
      </c>
      <c r="J7" s="36" t="s">
        <v>113</v>
      </c>
      <c r="K7" s="36" t="s">
        <v>114</v>
      </c>
      <c r="L7" s="36" t="s">
        <v>115</v>
      </c>
      <c r="M7" s="36" t="s">
        <v>116</v>
      </c>
      <c r="N7" s="37" t="s">
        <v>117</v>
      </c>
      <c r="O7" s="37" t="s">
        <v>118</v>
      </c>
      <c r="P7" s="37">
        <v>2.69</v>
      </c>
      <c r="Q7" s="37">
        <v>100</v>
      </c>
      <c r="R7" s="37">
        <v>3132</v>
      </c>
      <c r="S7" s="37">
        <v>66431</v>
      </c>
      <c r="T7" s="37">
        <v>130.44999999999999</v>
      </c>
      <c r="U7" s="37">
        <v>509.24</v>
      </c>
      <c r="V7" s="37">
        <v>1779</v>
      </c>
      <c r="W7" s="37">
        <v>0.48</v>
      </c>
      <c r="X7" s="37">
        <v>3706.25</v>
      </c>
      <c r="Y7" s="37">
        <v>69.760000000000005</v>
      </c>
      <c r="Z7" s="37">
        <v>69.62</v>
      </c>
      <c r="AA7" s="37">
        <v>83.79</v>
      </c>
      <c r="AB7" s="37">
        <v>94.73</v>
      </c>
      <c r="AC7" s="37">
        <v>81.62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48.93</v>
      </c>
      <c r="BR7" s="37">
        <v>70.52</v>
      </c>
      <c r="BS7" s="37">
        <v>77.02</v>
      </c>
      <c r="BT7" s="37">
        <v>81.680000000000007</v>
      </c>
      <c r="BU7" s="37">
        <v>63.42</v>
      </c>
      <c r="BV7" s="37">
        <v>50.9</v>
      </c>
      <c r="BW7" s="37">
        <v>50.82</v>
      </c>
      <c r="BX7" s="37">
        <v>52.19</v>
      </c>
      <c r="BY7" s="37">
        <v>55.32</v>
      </c>
      <c r="BZ7" s="37">
        <v>59.8</v>
      </c>
      <c r="CA7" s="37">
        <v>60.64</v>
      </c>
      <c r="CB7" s="37">
        <v>128.36000000000001</v>
      </c>
      <c r="CC7" s="37">
        <v>100.78</v>
      </c>
      <c r="CD7" s="37">
        <v>96.93</v>
      </c>
      <c r="CE7" s="37">
        <v>92.12</v>
      </c>
      <c r="CF7" s="37">
        <v>129.34</v>
      </c>
      <c r="CG7" s="37">
        <v>293.27</v>
      </c>
      <c r="CH7" s="37">
        <v>300.52</v>
      </c>
      <c r="CI7" s="37">
        <v>296.14</v>
      </c>
      <c r="CJ7" s="37">
        <v>283.17</v>
      </c>
      <c r="CK7" s="37">
        <v>263.76</v>
      </c>
      <c r="CL7" s="37">
        <v>255.52</v>
      </c>
      <c r="CM7" s="37">
        <v>103.79</v>
      </c>
      <c r="CN7" s="37">
        <v>102.88</v>
      </c>
      <c r="CO7" s="37">
        <v>98.63</v>
      </c>
      <c r="CP7" s="37">
        <v>99.7</v>
      </c>
      <c r="CQ7" s="37">
        <v>87.86</v>
      </c>
      <c r="CR7" s="37">
        <v>53.78</v>
      </c>
      <c r="CS7" s="37">
        <v>53.24</v>
      </c>
      <c r="CT7" s="37">
        <v>52.31</v>
      </c>
      <c r="CU7" s="37">
        <v>60.65</v>
      </c>
      <c r="CV7" s="37">
        <v>51.75</v>
      </c>
      <c r="CW7" s="37">
        <v>52.49</v>
      </c>
      <c r="CX7" s="37">
        <v>64.45</v>
      </c>
      <c r="CY7" s="37">
        <v>64.540000000000006</v>
      </c>
      <c r="CZ7" s="37">
        <v>68.709999999999994</v>
      </c>
      <c r="DA7" s="37">
        <v>69.599999999999994</v>
      </c>
      <c r="DB7" s="37">
        <v>71.28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1.36</v>
      </c>
      <c r="EI7" s="37">
        <v>1.43</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2018-12-03T09:23:04Z</dcterms:created>
  <dcterms:modified xsi:type="dcterms:W3CDTF">2019-02-21T03:23:48Z</dcterms:modified>
  <cp:category/>
</cp:coreProperties>
</file>