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０年度\07公営企業\06 経営比較分析表\20190111_経営比較分析表等依頼（定期分）\03団体→県\下水_171～\下水（174_特定環境保全公共下水道_10団体）\"/>
    </mc:Choice>
  </mc:AlternateContent>
  <workbookProtection workbookAlgorithmName="SHA-512" workbookHashValue="lWgWJqLvBCno/G1VVeJnRJTYZ4D4FQcDEo/fw5CGjZrfKT3IQRhUANgVWDWncfNFrUbHeY5txWtcN8BvlSQUvQ==" workbookSaltValue="wW7ahilNLwwOM3T/dLGEg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N86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M86" i="4"/>
  <c r="L86" i="4"/>
  <c r="K86" i="4"/>
  <c r="I86" i="4"/>
  <c r="H86" i="4"/>
  <c r="G86" i="4"/>
  <c r="E86" i="4"/>
  <c r="BB10" i="4"/>
  <c r="AT10" i="4"/>
  <c r="P10" i="4"/>
  <c r="I10" i="4"/>
  <c r="AT8" i="4"/>
  <c r="AL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<sst xmlns="http://schemas.openxmlformats.org/spreadsheetml/2006/main" count="261" uniqueCount="123">
  <si>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</si>
  <si>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</si>
  <si>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</si>
  <si>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</si>
  <si>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</si>
  <si>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</si>
  <si>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</si>
  <si>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</si>
  <si>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</si>
  <si>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</si>
  <si>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</si>
  <si>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</si>
  <si>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</si>
  <si>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</si>
  <si>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</si>
  <si>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</si>
  <si>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</si>
  <si>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</si>
  <si>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</si>
  <si>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</si>
  <si>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</si>
  <si>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</si>
  <si>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</si>
  <si>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</si>
  <si>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</si>
  <si>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</si>
  <si>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</si>
  <si>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</si>
  <si>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</si>
  <si>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</si>
  <si>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</si>
  <si>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</si>
  <si>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</si>
  <si>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</si>
  <si>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</si>
  <si>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</si>
  <si>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</si>
  <si>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</si>
  <si>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</si>
  <si>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</si>
  <si>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</si>
  <si>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</si>
  <si>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</si>
  <si>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</si>
  <si>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</si>
  <si>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</si>
  <si>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</si>
  <si>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</si>
  <si>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</si>
  <si>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</si>
  <si>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</si>
  <si>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</si>
  <si>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</si>
  <si>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</si>
  <si>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</si>
  <si>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</si>
  <si>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</si>
  <si>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</si>
  <si>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</si>
  <si>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</si>
  <si>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</si>
  <si>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</si>
  <si>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</si>
  <si>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</si>
  <si>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</si>
  <si>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</si>
  <si>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</si>
  <si>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</si>
  <si>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</si>
  <si>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</si>
  <si>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</si>
  <si>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</si>
  <si>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</si>
  <si>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</si>
  <si>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</si>
  <si>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</si>
  <si>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</si>
  <si>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</si>
  <si>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</si>
  <si>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</si>
  <si>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</si>
  <si>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</si>
  <si>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</si>
  <si>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</si>
  <si>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</si>
  <si>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</si>
  <si>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</si>
  <si>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</si>
  <si>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</si>
  <si>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</si>
  <si>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</si>
  <si>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</si>
  <si>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</si>
  <si>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</si>
  <si>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</si>
  <si>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</si>
  <si>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</si>
  <si>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</si>
  <si>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</si>
  <si>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</si>
  <si>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</si>
  <si>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</si>
  <si>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</si>
  <si>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</si>
  <si>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</si>
  <si>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</si>
  <si>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</si>
  <si>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</si>
  <si>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柏市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</si>
  <si>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</si>
  <si>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</si>
  <si>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</si>
  <si>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</si>
  <si>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</si>
  <si>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</si>
  <si>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</si>
  <si>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</si>
  <si>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</si>
  <si>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</si>
  <si>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</si>
  <si>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柏市における平成２９年度時点の特定環境公共下水道の管渠延長は，全体の０．７％であり，対象区域の環境保全を目的に実施している。対象区域は市街化調整区域であり，その運営状況に大規模な変化は予測されていない。
　経営状況としては，経常収支比率及び経費回収率共に適正な水準を保っており，経営状況は安定している。
　</t>
    <rPh sb="7" eb="9">
      <t>ヘイセイ</t>
    </rPh>
    <rPh sb="11" eb="13">
      <t>ネンド</t>
    </rPh>
    <rPh sb="13" eb="15">
      <t>ジテン</t>
    </rPh>
    <rPh sb="16" eb="18">
      <t>トクテイ</t>
    </rPh>
    <rPh sb="18" eb="20">
      <t>カンキョウ</t>
    </rPh>
    <rPh sb="20" eb="22">
      <t>コウキョウ</t>
    </rPh>
    <rPh sb="22" eb="24">
      <t>ゲスイ</t>
    </rPh>
    <rPh sb="24" eb="25">
      <t>ドウ</t>
    </rPh>
    <rPh sb="26" eb="28">
      <t>カンキョ</t>
    </rPh>
    <rPh sb="28" eb="30">
      <t>エンチョウ</t>
    </rPh>
    <rPh sb="32" eb="34">
      <t>ゼンタイ</t>
    </rPh>
    <rPh sb="43" eb="45">
      <t>タイショウ</t>
    </rPh>
    <rPh sb="45" eb="47">
      <t>クイキ</t>
    </rPh>
    <rPh sb="48" eb="50">
      <t>カンキョウ</t>
    </rPh>
    <rPh sb="50" eb="52">
      <t>ホゼン</t>
    </rPh>
    <rPh sb="53" eb="55">
      <t>モクテキ</t>
    </rPh>
    <rPh sb="56" eb="58">
      <t>ジッシ</t>
    </rPh>
    <rPh sb="63" eb="65">
      <t>タイショウ</t>
    </rPh>
    <rPh sb="65" eb="67">
      <t>クイキ</t>
    </rPh>
    <rPh sb="68" eb="71">
      <t>シガイカ</t>
    </rPh>
    <rPh sb="71" eb="73">
      <t>チョウセイ</t>
    </rPh>
    <rPh sb="73" eb="75">
      <t>クイキ</t>
    </rPh>
    <rPh sb="81" eb="83">
      <t>ウンエイ</t>
    </rPh>
    <rPh sb="83" eb="85">
      <t>ジョウキョウ</t>
    </rPh>
    <rPh sb="86" eb="89">
      <t>ダイキボ</t>
    </rPh>
    <rPh sb="90" eb="92">
      <t>ヘンカ</t>
    </rPh>
    <rPh sb="93" eb="95">
      <t>ヨソク</t>
    </rPh>
    <rPh sb="104" eb="106">
      <t>ケイエイ</t>
    </rPh>
    <rPh sb="106" eb="108">
      <t>ジョウキョウ</t>
    </rPh>
    <rPh sb="113" eb="115">
      <t>ケイジョウ</t>
    </rPh>
    <rPh sb="115" eb="117">
      <t>シュウシ</t>
    </rPh>
    <rPh sb="117" eb="119">
      <t>ヒリツ</t>
    </rPh>
    <rPh sb="119" eb="120">
      <t>オヨ</t>
    </rPh>
    <rPh sb="121" eb="123">
      <t>ケイヒ</t>
    </rPh>
    <rPh sb="123" eb="125">
      <t>カイシュウ</t>
    </rPh>
    <rPh sb="125" eb="126">
      <t>リツ</t>
    </rPh>
    <rPh sb="126" eb="127">
      <t>トモ</t>
    </rPh>
    <rPh sb="128" eb="130">
      <t>テキセイ</t>
    </rPh>
    <rPh sb="131" eb="133">
      <t>スイジュン</t>
    </rPh>
    <rPh sb="134" eb="135">
      <t>タモ</t>
    </rPh>
    <rPh sb="140" eb="142">
      <t>ケイエイ</t>
    </rPh>
    <rPh sb="142" eb="144">
      <t>ジョウキョウ</t>
    </rPh>
    <rPh sb="145" eb="147">
      <t>アンテイ</t>
    </rPh>
    <phoneticPr fontId="16"/>
  </si>
  <si>
    <t>　平成７年に供用開始されたこともあり，現在のところ老朽化の問題には直面していない。
　ストックマネジメント計画に則り，適切に管理していく。</t>
    <rPh sb="1" eb="3">
      <t>ヘイセイ</t>
    </rPh>
    <rPh sb="4" eb="5">
      <t>ネン</t>
    </rPh>
    <rPh sb="6" eb="8">
      <t>キョウヨウ</t>
    </rPh>
    <rPh sb="8" eb="10">
      <t>カイシ</t>
    </rPh>
    <rPh sb="19" eb="21">
      <t>ゲンザイ</t>
    </rPh>
    <rPh sb="25" eb="28">
      <t>ロウキュウカ</t>
    </rPh>
    <rPh sb="29" eb="31">
      <t>モンダイ</t>
    </rPh>
    <rPh sb="33" eb="35">
      <t>チョクメン</t>
    </rPh>
    <rPh sb="53" eb="55">
      <t>ケイカク</t>
    </rPh>
    <rPh sb="56" eb="57">
      <t>ノット</t>
    </rPh>
    <rPh sb="59" eb="61">
      <t>テキセツ</t>
    </rPh>
    <rPh sb="62" eb="64">
      <t>カンリ</t>
    </rPh>
    <phoneticPr fontId="16"/>
  </si>
  <si>
    <t>　事業の性質上，地域の環境変化を踏まえつつ運営してゆくことが重要である。
　経常費用の圧縮などを行い，引き続き安定運営を心掛けたい。</t>
    <rPh sb="1" eb="3">
      <t>ジギョウ</t>
    </rPh>
    <rPh sb="4" eb="7">
      <t>セイシツジョウ</t>
    </rPh>
    <rPh sb="8" eb="10">
      <t>チイキ</t>
    </rPh>
    <rPh sb="11" eb="13">
      <t>カンキョウ</t>
    </rPh>
    <rPh sb="13" eb="15">
      <t>ヘンカ</t>
    </rPh>
    <rPh sb="16" eb="17">
      <t>フ</t>
    </rPh>
    <rPh sb="21" eb="23">
      <t>ウンエイ</t>
    </rPh>
    <rPh sb="30" eb="32">
      <t>ジュウヨウ</t>
    </rPh>
    <rPh sb="38" eb="40">
      <t>ケイジョウ</t>
    </rPh>
    <rPh sb="40" eb="42">
      <t>ヒヨウ</t>
    </rPh>
    <rPh sb="43" eb="45">
      <t>アッシュク</t>
    </rPh>
    <rPh sb="48" eb="49">
      <t>オコナ</t>
    </rPh>
    <rPh sb="51" eb="52">
      <t>ヒ</t>
    </rPh>
    <rPh sb="53" eb="54">
      <t>ツヅ</t>
    </rPh>
    <rPh sb="55" eb="57">
      <t>アンテイ</t>
    </rPh>
    <rPh sb="57" eb="59">
      <t>ウンエイ</t>
    </rPh>
    <rPh sb="60" eb="62">
      <t>ココロガ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</si>
</sst>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"/>
          <c:y val="0.1580694566902847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E0-4DA5-8508-CED664AAD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335360"/>
        <c:axId val="116337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E0-4DA5-8508-CED664AAD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335360"/>
        <c:axId val="116337280"/>
      </c:lineChart>
      <c:dateAx>
        <c:axId val="116335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337280"/>
        <c:crosses val="autoZero"/>
        <c:auto val="1"/>
        <c:lblOffset val="100"/>
        <c:baseTimeUnit val="years"/>
      </c:dateAx>
      <c:valAx>
        <c:axId val="116337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335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1-486A-A43C-00735D209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061056"/>
        <c:axId val="132067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43.58</c:v>
                </c:pt>
                <c:pt idx="2">
                  <c:v>41.35</c:v>
                </c:pt>
                <c:pt idx="3">
                  <c:v>42.9</c:v>
                </c:pt>
                <c:pt idx="4">
                  <c:v>43.36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81-486A-A43C-00735D209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061056"/>
        <c:axId val="132067328"/>
      </c:lineChart>
      <c:dateAx>
        <c:axId val="132061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067328"/>
        <c:crosses val="autoZero"/>
        <c:auto val="1"/>
        <c:lblOffset val="100"/>
        <c:baseTimeUnit val="years"/>
      </c:dateAx>
      <c:valAx>
        <c:axId val="132067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061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A-4A0E-8490-EC75DE0EE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085632"/>
        <c:axId val="132112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82.35</c:v>
                </c:pt>
                <c:pt idx="2">
                  <c:v>82.9</c:v>
                </c:pt>
                <c:pt idx="3">
                  <c:v>83.5</c:v>
                </c:pt>
                <c:pt idx="4">
                  <c:v>83.06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CA-4A0E-8490-EC75DE0EE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085632"/>
        <c:axId val="132112384"/>
      </c:lineChart>
      <c:dateAx>
        <c:axId val="132085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112384"/>
        <c:crosses val="autoZero"/>
        <c:auto val="1"/>
        <c:lblOffset val="100"/>
        <c:baseTimeUnit val="years"/>
      </c:dateAx>
      <c:valAx>
        <c:axId val="132112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085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187.59</c:v>
                </c:pt>
                <c:pt idx="2">
                  <c:v>184.59</c:v>
                </c:pt>
                <c:pt idx="3">
                  <c:v>161.53</c:v>
                </c:pt>
                <c:pt idx="4">
                  <c:v>161.82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74-45C7-A205-9135A3907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417344"/>
        <c:axId val="123419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101.24</c:v>
                </c:pt>
                <c:pt idx="2">
                  <c:v>100.94</c:v>
                </c:pt>
                <c:pt idx="3">
                  <c:v>100.85</c:v>
                </c:pt>
                <c:pt idx="4">
                  <c:v>102.13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74-45C7-A205-9135A3907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417344"/>
        <c:axId val="123419264"/>
      </c:lineChart>
      <c:dateAx>
        <c:axId val="123417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3419264"/>
        <c:crosses val="autoZero"/>
        <c:auto val="1"/>
        <c:lblOffset val="100"/>
        <c:baseTimeUnit val="years"/>
      </c:dateAx>
      <c:valAx>
        <c:axId val="123419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417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2.61</c:v>
                </c:pt>
                <c:pt idx="2">
                  <c:v>5.23</c:v>
                </c:pt>
                <c:pt idx="3">
                  <c:v>7.76</c:v>
                </c:pt>
                <c:pt idx="4">
                  <c:v>7.76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8-4C4B-869E-11F4FD7B9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437824"/>
        <c:axId val="123439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22.34</c:v>
                </c:pt>
                <c:pt idx="2">
                  <c:v>22.79</c:v>
                </c:pt>
                <c:pt idx="3">
                  <c:v>22.77</c:v>
                </c:pt>
                <c:pt idx="4">
                  <c:v>23.93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A8-4C4B-869E-11F4FD7B9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437824"/>
        <c:axId val="123439744"/>
      </c:lineChart>
      <c:dateAx>
        <c:axId val="123437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3439744"/>
        <c:crosses val="autoZero"/>
        <c:auto val="1"/>
        <c:lblOffset val="100"/>
        <c:baseTimeUnit val="years"/>
      </c:dateAx>
      <c:valAx>
        <c:axId val="123439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437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D-43BA-9BC1-3B1BABE5B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190912"/>
        <c:axId val="125192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 formatCode="#,##0.00;&quot;△&quot;#,##0.00;&quot;-&quot;">
                  <c:v>0.04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BD-43BA-9BC1-3B1BABE5B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90912"/>
        <c:axId val="125192832"/>
      </c:lineChart>
      <c:dateAx>
        <c:axId val="125190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192832"/>
        <c:crosses val="autoZero"/>
        <c:auto val="1"/>
        <c:lblOffset val="100"/>
        <c:baseTimeUnit val="years"/>
      </c:dateAx>
      <c:valAx>
        <c:axId val="125192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190912"/>
        <c:crosses val="autoZero"/>
        <c:crossBetween val="between"/>
        <c:majorUnit val="1.0000000000000005E-2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E-435D-AF00-E717A2F68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585088"/>
        <c:axId val="126599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184.13</c:v>
                </c:pt>
                <c:pt idx="2">
                  <c:v>101.85</c:v>
                </c:pt>
                <c:pt idx="3">
                  <c:v>110.77</c:v>
                </c:pt>
                <c:pt idx="4">
                  <c:v>109.51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6E-435D-AF00-E717A2F68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85088"/>
        <c:axId val="126599552"/>
      </c:lineChart>
      <c:dateAx>
        <c:axId val="126585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599552"/>
        <c:crosses val="autoZero"/>
        <c:auto val="1"/>
        <c:lblOffset val="100"/>
        <c:baseTimeUnit val="years"/>
      </c:dateAx>
      <c:valAx>
        <c:axId val="126599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585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153.63999999999999</c:v>
                </c:pt>
                <c:pt idx="2">
                  <c:v>539.83000000000004</c:v>
                </c:pt>
                <c:pt idx="3">
                  <c:v>619.76</c:v>
                </c:pt>
                <c:pt idx="4">
                  <c:v>823.94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4-4846-97B0-2280D1A73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507264"/>
        <c:axId val="126517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63.22</c:v>
                </c:pt>
                <c:pt idx="2">
                  <c:v>49.07</c:v>
                </c:pt>
                <c:pt idx="3">
                  <c:v>46.78</c:v>
                </c:pt>
                <c:pt idx="4">
                  <c:v>47.44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84-4846-97B0-2280D1A73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07264"/>
        <c:axId val="126517632"/>
      </c:lineChart>
      <c:dateAx>
        <c:axId val="12650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517632"/>
        <c:crosses val="autoZero"/>
        <c:auto val="1"/>
        <c:lblOffset val="100"/>
        <c:baseTimeUnit val="years"/>
      </c:dateAx>
      <c:valAx>
        <c:axId val="126517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507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445.02</c:v>
                </c:pt>
                <c:pt idx="2">
                  <c:v>404.3</c:v>
                </c:pt>
                <c:pt idx="3">
                  <c:v>394.93</c:v>
                </c:pt>
                <c:pt idx="4">
                  <c:v>363.03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C65-9644-C27C749F4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531840"/>
        <c:axId val="131932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1436</c:v>
                </c:pt>
                <c:pt idx="2">
                  <c:v>1434.89</c:v>
                </c:pt>
                <c:pt idx="3">
                  <c:v>1298.9100000000001</c:v>
                </c:pt>
                <c:pt idx="4">
                  <c:v>1243.71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72-4C65-9644-C27C749F4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31840"/>
        <c:axId val="131932544"/>
      </c:lineChart>
      <c:dateAx>
        <c:axId val="126531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932544"/>
        <c:crosses val="autoZero"/>
        <c:auto val="1"/>
        <c:lblOffset val="100"/>
        <c:baseTimeUnit val="years"/>
      </c:dateAx>
      <c:valAx>
        <c:axId val="131932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531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230.92</c:v>
                </c:pt>
                <c:pt idx="2">
                  <c:v>221.92</c:v>
                </c:pt>
                <c:pt idx="3">
                  <c:v>187.76</c:v>
                </c:pt>
                <c:pt idx="4">
                  <c:v>188.41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4-4664-9072-212756A36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59040"/>
        <c:axId val="131961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66.56</c:v>
                </c:pt>
                <c:pt idx="2">
                  <c:v>66.22</c:v>
                </c:pt>
                <c:pt idx="3">
                  <c:v>69.87</c:v>
                </c:pt>
                <c:pt idx="4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84-4664-9072-212756A36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959040"/>
        <c:axId val="131961216"/>
      </c:lineChart>
      <c:dateAx>
        <c:axId val="131959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961216"/>
        <c:crosses val="autoZero"/>
        <c:auto val="1"/>
        <c:lblOffset val="100"/>
        <c:baseTimeUnit val="years"/>
      </c:dateAx>
      <c:valAx>
        <c:axId val="131961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959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106.7</c:v>
                </c:pt>
                <c:pt idx="2">
                  <c:v>114.71</c:v>
                </c:pt>
                <c:pt idx="3">
                  <c:v>135.04</c:v>
                </c:pt>
                <c:pt idx="4">
                  <c:v>127.52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7-4FEC-9434-E76E8D5AB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003712"/>
        <c:axId val="132014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244.29</c:v>
                </c:pt>
                <c:pt idx="2">
                  <c:v>246.72</c:v>
                </c:pt>
                <c:pt idx="3">
                  <c:v>234.96</c:v>
                </c:pt>
                <c:pt idx="4">
                  <c:v>221.81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57-4FEC-9434-E76E8D5AB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003712"/>
        <c:axId val="132014080"/>
      </c:lineChart>
      <c:dateAx>
        <c:axId val="132003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014080"/>
        <c:crosses val="autoZero"/>
        <c:auto val="1"/>
        <c:lblOffset val="100"/>
        <c:baseTimeUnit val="years"/>
      </c:dateAx>
      <c:valAx>
        <c:axId val="132014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003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千葉県　柏市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416433</v>
      </c>
      <c r="AM8" s="50"/>
      <c r="AN8" s="50"/>
      <c r="AO8" s="50"/>
      <c r="AP8" s="50"/>
      <c r="AQ8" s="50"/>
      <c r="AR8" s="50"/>
      <c r="AS8" s="50"/>
      <c r="AT8" s="45">
        <f>データ!T6</f>
        <v>114.74</v>
      </c>
      <c r="AU8" s="45"/>
      <c r="AV8" s="45"/>
      <c r="AW8" s="45"/>
      <c r="AX8" s="45"/>
      <c r="AY8" s="45"/>
      <c r="AZ8" s="45"/>
      <c r="BA8" s="45"/>
      <c r="BB8" s="45">
        <f>データ!U6</f>
        <v>3629.36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76.91</v>
      </c>
      <c r="J10" s="45"/>
      <c r="K10" s="45"/>
      <c r="L10" s="45"/>
      <c r="M10" s="45"/>
      <c r="N10" s="45"/>
      <c r="O10" s="45"/>
      <c r="P10" s="45">
        <f>データ!P6</f>
        <v>0.35</v>
      </c>
      <c r="Q10" s="45"/>
      <c r="R10" s="45"/>
      <c r="S10" s="45"/>
      <c r="T10" s="45"/>
      <c r="U10" s="45"/>
      <c r="V10" s="45"/>
      <c r="W10" s="45">
        <f>データ!Q6</f>
        <v>79.64</v>
      </c>
      <c r="X10" s="45"/>
      <c r="Y10" s="45"/>
      <c r="Z10" s="45"/>
      <c r="AA10" s="45"/>
      <c r="AB10" s="45"/>
      <c r="AC10" s="45"/>
      <c r="AD10" s="50">
        <f>データ!R6</f>
        <v>2314</v>
      </c>
      <c r="AE10" s="50"/>
      <c r="AF10" s="50"/>
      <c r="AG10" s="50"/>
      <c r="AH10" s="50"/>
      <c r="AI10" s="50"/>
      <c r="AJ10" s="50"/>
      <c r="AK10" s="2"/>
      <c r="AL10" s="50">
        <f>データ!V6</f>
        <v>1456</v>
      </c>
      <c r="AM10" s="50"/>
      <c r="AN10" s="50"/>
      <c r="AO10" s="50"/>
      <c r="AP10" s="50"/>
      <c r="AQ10" s="50"/>
      <c r="AR10" s="50"/>
      <c r="AS10" s="50"/>
      <c r="AT10" s="45">
        <f>データ!W6</f>
        <v>1.44</v>
      </c>
      <c r="AU10" s="45"/>
      <c r="AV10" s="45"/>
      <c r="AW10" s="45"/>
      <c r="AX10" s="45"/>
      <c r="AY10" s="45"/>
      <c r="AZ10" s="45"/>
      <c r="BA10" s="45"/>
      <c r="BB10" s="45">
        <f>データ!X6</f>
        <v>1011.11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9" t="s">
        <v>120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6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19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19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19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8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19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19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19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8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9" t="s">
        <v>121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6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19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19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19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8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6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19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19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19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8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9" t="s">
        <v>122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6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19"/>
      <c r="V79" s="19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19"/>
      <c r="AP79" s="19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7"/>
      <c r="BJ79" s="18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6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19"/>
      <c r="V80" s="19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19"/>
      <c r="AP80" s="19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7"/>
      <c r="BJ80" s="18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5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>【102.38】</v>
      </c>
      <c r="F86" s="26" t="str">
        <f>データ!AT6</f>
        <v>【102.97】</v>
      </c>
      <c r="G86" s="26" t="str">
        <f>データ!BE6</f>
        <v>【54.73】</v>
      </c>
      <c r="H86" s="26" t="str">
        <f>データ!BP6</f>
        <v>【1,225.44】</v>
      </c>
      <c r="I86" s="26" t="str">
        <f>データ!CA6</f>
        <v>【75.58】</v>
      </c>
      <c r="J86" s="26" t="str">
        <f>データ!CL6</f>
        <v>【215.23】</v>
      </c>
      <c r="K86" s="26" t="str">
        <f>データ!CW6</f>
        <v>【42.66】</v>
      </c>
      <c r="L86" s="26" t="str">
        <f>データ!DH6</f>
        <v>【82.67】</v>
      </c>
      <c r="M86" s="26" t="str">
        <f>データ!DS6</f>
        <v>【24.65】</v>
      </c>
      <c r="N86" s="26" t="str">
        <f>データ!ED6</f>
        <v>【0.00】</v>
      </c>
      <c r="O86" s="26" t="str">
        <f>データ!EO6</f>
        <v>【0.10】</v>
      </c>
    </row>
  </sheetData>
  <sheetProtection algorithmName="SHA-512" hashValue="mtai1cn6i2NqAOtnNYF4egFFfdQhiiI4x0V9n9CKd6OuhlrfJT4VD37AX7AMf0Nq4wqO1FLd2OyrVhmmT81/Ew==" saltValue="peLoc+bzxqrsfe9qGgmKmg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56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7" t="s">
        <v>64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67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8" s="36" customFormat="1" x14ac:dyDescent="0.15">
      <c r="A6" s="28" t="s">
        <v>107</v>
      </c>
      <c r="B6" s="33">
        <f>B7</f>
        <v>2017</v>
      </c>
      <c r="C6" s="33">
        <f t="shared" ref="C6:X6" si="3">C7</f>
        <v>122173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千葉県　柏市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76.91</v>
      </c>
      <c r="P6" s="34">
        <f t="shared" si="3"/>
        <v>0.35</v>
      </c>
      <c r="Q6" s="34">
        <f t="shared" si="3"/>
        <v>79.64</v>
      </c>
      <c r="R6" s="34">
        <f t="shared" si="3"/>
        <v>2314</v>
      </c>
      <c r="S6" s="34">
        <f t="shared" si="3"/>
        <v>416433</v>
      </c>
      <c r="T6" s="34">
        <f t="shared" si="3"/>
        <v>114.74</v>
      </c>
      <c r="U6" s="34">
        <f t="shared" si="3"/>
        <v>3629.36</v>
      </c>
      <c r="V6" s="34">
        <f t="shared" si="3"/>
        <v>1456</v>
      </c>
      <c r="W6" s="34">
        <f t="shared" si="3"/>
        <v>1.44</v>
      </c>
      <c r="X6" s="34">
        <f t="shared" si="3"/>
        <v>1011.11</v>
      </c>
      <c r="Y6" s="35" t="str">
        <f>IF(Y7="",NA(),Y7)</f>
        <v>-</v>
      </c>
      <c r="Z6" s="35">
        <f t="shared" ref="Z6:AH6" si="4">IF(Z7="",NA(),Z7)</f>
        <v>187.59</v>
      </c>
      <c r="AA6" s="35">
        <f t="shared" si="4"/>
        <v>184.59</v>
      </c>
      <c r="AB6" s="35">
        <f t="shared" si="4"/>
        <v>161.53</v>
      </c>
      <c r="AC6" s="35">
        <f t="shared" si="4"/>
        <v>161.82</v>
      </c>
      <c r="AD6" s="35" t="str">
        <f t="shared" si="4"/>
        <v>-</v>
      </c>
      <c r="AE6" s="35">
        <f t="shared" si="4"/>
        <v>101.24</v>
      </c>
      <c r="AF6" s="35">
        <f t="shared" si="4"/>
        <v>100.94</v>
      </c>
      <c r="AG6" s="35">
        <f t="shared" si="4"/>
        <v>100.85</v>
      </c>
      <c r="AH6" s="35">
        <f t="shared" si="4"/>
        <v>102.13</v>
      </c>
      <c r="AI6" s="34" t="str">
        <f>IF(AI7="","",IF(AI7="-","【-】","【"&amp;SUBSTITUTE(TEXT(AI7,"#,##0.00"),"-","△")&amp;"】"))</f>
        <v>【102.38】</v>
      </c>
      <c r="AJ6" s="35" t="str">
        <f>IF(AJ7="",NA(),AJ7)</f>
        <v>-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 t="str">
        <f t="shared" si="5"/>
        <v>-</v>
      </c>
      <c r="AP6" s="35">
        <f t="shared" si="5"/>
        <v>184.13</v>
      </c>
      <c r="AQ6" s="35">
        <f t="shared" si="5"/>
        <v>101.85</v>
      </c>
      <c r="AR6" s="35">
        <f t="shared" si="5"/>
        <v>110.77</v>
      </c>
      <c r="AS6" s="35">
        <f t="shared" si="5"/>
        <v>109.51</v>
      </c>
      <c r="AT6" s="34" t="str">
        <f>IF(AT7="","",IF(AT7="-","【-】","【"&amp;SUBSTITUTE(TEXT(AT7,"#,##0.00"),"-","△")&amp;"】"))</f>
        <v>【102.97】</v>
      </c>
      <c r="AU6" s="35" t="str">
        <f>IF(AU7="",NA(),AU7)</f>
        <v>-</v>
      </c>
      <c r="AV6" s="35">
        <f t="shared" ref="AV6:BD6" si="6">IF(AV7="",NA(),AV7)</f>
        <v>153.63999999999999</v>
      </c>
      <c r="AW6" s="35">
        <f t="shared" si="6"/>
        <v>539.83000000000004</v>
      </c>
      <c r="AX6" s="35">
        <f t="shared" si="6"/>
        <v>619.76</v>
      </c>
      <c r="AY6" s="35">
        <f t="shared" si="6"/>
        <v>823.94</v>
      </c>
      <c r="AZ6" s="35" t="str">
        <f t="shared" si="6"/>
        <v>-</v>
      </c>
      <c r="BA6" s="35">
        <f t="shared" si="6"/>
        <v>63.22</v>
      </c>
      <c r="BB6" s="35">
        <f t="shared" si="6"/>
        <v>49.07</v>
      </c>
      <c r="BC6" s="35">
        <f t="shared" si="6"/>
        <v>46.78</v>
      </c>
      <c r="BD6" s="35">
        <f t="shared" si="6"/>
        <v>47.44</v>
      </c>
      <c r="BE6" s="34" t="str">
        <f>IF(BE7="","",IF(BE7="-","【-】","【"&amp;SUBSTITUTE(TEXT(BE7,"#,##0.00"),"-","△")&amp;"】"))</f>
        <v>【54.73】</v>
      </c>
      <c r="BF6" s="35" t="str">
        <f>IF(BF7="",NA(),BF7)</f>
        <v>-</v>
      </c>
      <c r="BG6" s="35">
        <f t="shared" ref="BG6:BO6" si="7">IF(BG7="",NA(),BG7)</f>
        <v>445.02</v>
      </c>
      <c r="BH6" s="35">
        <f t="shared" si="7"/>
        <v>404.3</v>
      </c>
      <c r="BI6" s="35">
        <f t="shared" si="7"/>
        <v>394.93</v>
      </c>
      <c r="BJ6" s="35">
        <f t="shared" si="7"/>
        <v>363.03</v>
      </c>
      <c r="BK6" s="35" t="str">
        <f t="shared" si="7"/>
        <v>-</v>
      </c>
      <c r="BL6" s="35">
        <f t="shared" si="7"/>
        <v>1436</v>
      </c>
      <c r="BM6" s="35">
        <f t="shared" si="7"/>
        <v>1434.89</v>
      </c>
      <c r="BN6" s="35">
        <f t="shared" si="7"/>
        <v>1298.9100000000001</v>
      </c>
      <c r="BO6" s="35">
        <f t="shared" si="7"/>
        <v>1243.71</v>
      </c>
      <c r="BP6" s="34" t="str">
        <f>IF(BP7="","",IF(BP7="-","【-】","【"&amp;SUBSTITUTE(TEXT(BP7,"#,##0.00"),"-","△")&amp;"】"))</f>
        <v>【1,225.44】</v>
      </c>
      <c r="BQ6" s="35" t="str">
        <f>IF(BQ7="",NA(),BQ7)</f>
        <v>-</v>
      </c>
      <c r="BR6" s="35">
        <f t="shared" ref="BR6:BZ6" si="8">IF(BR7="",NA(),BR7)</f>
        <v>230.92</v>
      </c>
      <c r="BS6" s="35">
        <f t="shared" si="8"/>
        <v>221.92</v>
      </c>
      <c r="BT6" s="35">
        <f t="shared" si="8"/>
        <v>187.76</v>
      </c>
      <c r="BU6" s="35">
        <f t="shared" si="8"/>
        <v>188.41</v>
      </c>
      <c r="BV6" s="35" t="str">
        <f t="shared" si="8"/>
        <v>-</v>
      </c>
      <c r="BW6" s="35">
        <f t="shared" si="8"/>
        <v>66.56</v>
      </c>
      <c r="BX6" s="35">
        <f t="shared" si="8"/>
        <v>66.22</v>
      </c>
      <c r="BY6" s="35">
        <f t="shared" si="8"/>
        <v>69.87</v>
      </c>
      <c r="BZ6" s="35">
        <f t="shared" si="8"/>
        <v>74.3</v>
      </c>
      <c r="CA6" s="34" t="str">
        <f>IF(CA7="","",IF(CA7="-","【-】","【"&amp;SUBSTITUTE(TEXT(CA7,"#,##0.00"),"-","△")&amp;"】"))</f>
        <v>【75.58】</v>
      </c>
      <c r="CB6" s="35" t="str">
        <f>IF(CB7="",NA(),CB7)</f>
        <v>-</v>
      </c>
      <c r="CC6" s="35">
        <f t="shared" ref="CC6:CK6" si="9">IF(CC7="",NA(),CC7)</f>
        <v>106.7</v>
      </c>
      <c r="CD6" s="35">
        <f t="shared" si="9"/>
        <v>114.71</v>
      </c>
      <c r="CE6" s="35">
        <f t="shared" si="9"/>
        <v>135.04</v>
      </c>
      <c r="CF6" s="35">
        <f t="shared" si="9"/>
        <v>127.52</v>
      </c>
      <c r="CG6" s="35" t="str">
        <f t="shared" si="9"/>
        <v>-</v>
      </c>
      <c r="CH6" s="35">
        <f t="shared" si="9"/>
        <v>244.29</v>
      </c>
      <c r="CI6" s="35">
        <f t="shared" si="9"/>
        <v>246.72</v>
      </c>
      <c r="CJ6" s="35">
        <f t="shared" si="9"/>
        <v>234.96</v>
      </c>
      <c r="CK6" s="35">
        <f t="shared" si="9"/>
        <v>221.81</v>
      </c>
      <c r="CL6" s="34" t="str">
        <f>IF(CL7="","",IF(CL7="-","【-】","【"&amp;SUBSTITUTE(TEXT(CL7,"#,##0.00"),"-","△")&amp;"】"))</f>
        <v>【215.23】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 t="str">
        <f t="shared" si="10"/>
        <v>-</v>
      </c>
      <c r="CS6" s="35">
        <f t="shared" si="10"/>
        <v>43.58</v>
      </c>
      <c r="CT6" s="35">
        <f t="shared" si="10"/>
        <v>41.35</v>
      </c>
      <c r="CU6" s="35">
        <f t="shared" si="10"/>
        <v>42.9</v>
      </c>
      <c r="CV6" s="35">
        <f t="shared" si="10"/>
        <v>43.36</v>
      </c>
      <c r="CW6" s="34" t="str">
        <f>IF(CW7="","",IF(CW7="-","【-】","【"&amp;SUBSTITUTE(TEXT(CW7,"#,##0.00"),"-","△")&amp;"】"))</f>
        <v>【42.66】</v>
      </c>
      <c r="CX6" s="35" t="str">
        <f>IF(CX7="",NA(),CX7)</f>
        <v>-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97.8</v>
      </c>
      <c r="DC6" s="35" t="str">
        <f t="shared" si="11"/>
        <v>-</v>
      </c>
      <c r="DD6" s="35">
        <f t="shared" si="11"/>
        <v>82.35</v>
      </c>
      <c r="DE6" s="35">
        <f t="shared" si="11"/>
        <v>82.9</v>
      </c>
      <c r="DF6" s="35">
        <f t="shared" si="11"/>
        <v>83.5</v>
      </c>
      <c r="DG6" s="35">
        <f t="shared" si="11"/>
        <v>83.06</v>
      </c>
      <c r="DH6" s="34" t="str">
        <f>IF(DH7="","",IF(DH7="-","【-】","【"&amp;SUBSTITUTE(TEXT(DH7,"#,##0.00"),"-","△")&amp;"】"))</f>
        <v>【82.67】</v>
      </c>
      <c r="DI6" s="35" t="str">
        <f>IF(DI7="",NA(),DI7)</f>
        <v>-</v>
      </c>
      <c r="DJ6" s="35">
        <f t="shared" ref="DJ6:DR6" si="12">IF(DJ7="",NA(),DJ7)</f>
        <v>2.61</v>
      </c>
      <c r="DK6" s="35">
        <f t="shared" si="12"/>
        <v>5.23</v>
      </c>
      <c r="DL6" s="35">
        <f t="shared" si="12"/>
        <v>7.76</v>
      </c>
      <c r="DM6" s="35">
        <f t="shared" si="12"/>
        <v>7.76</v>
      </c>
      <c r="DN6" s="35" t="str">
        <f t="shared" si="12"/>
        <v>-</v>
      </c>
      <c r="DO6" s="35">
        <f t="shared" si="12"/>
        <v>22.34</v>
      </c>
      <c r="DP6" s="35">
        <f t="shared" si="12"/>
        <v>22.79</v>
      </c>
      <c r="DQ6" s="35">
        <f t="shared" si="12"/>
        <v>22.77</v>
      </c>
      <c r="DR6" s="35">
        <f t="shared" si="12"/>
        <v>23.93</v>
      </c>
      <c r="DS6" s="34" t="str">
        <f>IF(DS7="","",IF(DS7="-","【-】","【"&amp;SUBSTITUTE(TEXT(DS7,"#,##0.00"),"-","△")&amp;"】"))</f>
        <v>【24.65】</v>
      </c>
      <c r="DT6" s="35" t="str">
        <f>IF(DT7="",NA(),DT7)</f>
        <v>-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 t="str">
        <f t="shared" si="13"/>
        <v>-</v>
      </c>
      <c r="DZ6" s="34">
        <f t="shared" si="13"/>
        <v>0</v>
      </c>
      <c r="EA6" s="35">
        <f t="shared" si="13"/>
        <v>0.04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 t="str">
        <f t="shared" si="14"/>
        <v>-</v>
      </c>
      <c r="EK6" s="35">
        <f t="shared" si="14"/>
        <v>0.04</v>
      </c>
      <c r="EL6" s="35">
        <f t="shared" si="14"/>
        <v>7.0000000000000007E-2</v>
      </c>
      <c r="EM6" s="35">
        <f t="shared" si="14"/>
        <v>0.09</v>
      </c>
      <c r="EN6" s="35">
        <f t="shared" si="14"/>
        <v>0.09</v>
      </c>
      <c r="EO6" s="34" t="str">
        <f>IF(EO7="","",IF(EO7="-","【-】","【"&amp;SUBSTITUTE(TEXT(EO7,"#,##0.00"),"-","△")&amp;"】"))</f>
        <v>【0.10】</v>
      </c>
    </row>
    <row r="7" spans="1:148" s="36" customFormat="1" x14ac:dyDescent="0.15">
      <c r="A7" s="28"/>
      <c r="B7" s="37">
        <v>2017</v>
      </c>
      <c r="C7" s="37">
        <v>122173</v>
      </c>
      <c r="D7" s="37">
        <v>46</v>
      </c>
      <c r="E7" s="37">
        <v>17</v>
      </c>
      <c r="F7" s="37">
        <v>4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>
        <v>76.91</v>
      </c>
      <c r="P7" s="38">
        <v>0.35</v>
      </c>
      <c r="Q7" s="38">
        <v>79.64</v>
      </c>
      <c r="R7" s="38">
        <v>2314</v>
      </c>
      <c r="S7" s="38">
        <v>416433</v>
      </c>
      <c r="T7" s="38">
        <v>114.74</v>
      </c>
      <c r="U7" s="38">
        <v>3629.36</v>
      </c>
      <c r="V7" s="38">
        <v>1456</v>
      </c>
      <c r="W7" s="38">
        <v>1.44</v>
      </c>
      <c r="X7" s="38">
        <v>1011.11</v>
      </c>
      <c r="Y7" s="38" t="s">
        <v>114</v>
      </c>
      <c r="Z7" s="38">
        <v>187.59</v>
      </c>
      <c r="AA7" s="38">
        <v>184.59</v>
      </c>
      <c r="AB7" s="38">
        <v>161.53</v>
      </c>
      <c r="AC7" s="38">
        <v>161.82</v>
      </c>
      <c r="AD7" s="38" t="s">
        <v>114</v>
      </c>
      <c r="AE7" s="38">
        <v>101.24</v>
      </c>
      <c r="AF7" s="38">
        <v>100.94</v>
      </c>
      <c r="AG7" s="38">
        <v>100.85</v>
      </c>
      <c r="AH7" s="38">
        <v>102.13</v>
      </c>
      <c r="AI7" s="38">
        <v>102.38</v>
      </c>
      <c r="AJ7" s="38" t="s">
        <v>114</v>
      </c>
      <c r="AK7" s="38">
        <v>0</v>
      </c>
      <c r="AL7" s="38">
        <v>0</v>
      </c>
      <c r="AM7" s="38">
        <v>0</v>
      </c>
      <c r="AN7" s="38">
        <v>0</v>
      </c>
      <c r="AO7" s="38" t="s">
        <v>114</v>
      </c>
      <c r="AP7" s="38">
        <v>184.13</v>
      </c>
      <c r="AQ7" s="38">
        <v>101.85</v>
      </c>
      <c r="AR7" s="38">
        <v>110.77</v>
      </c>
      <c r="AS7" s="38">
        <v>109.51</v>
      </c>
      <c r="AT7" s="38">
        <v>102.97</v>
      </c>
      <c r="AU7" s="38" t="s">
        <v>114</v>
      </c>
      <c r="AV7" s="38">
        <v>153.63999999999999</v>
      </c>
      <c r="AW7" s="38">
        <v>539.83000000000004</v>
      </c>
      <c r="AX7" s="38">
        <v>619.76</v>
      </c>
      <c r="AY7" s="38">
        <v>823.94</v>
      </c>
      <c r="AZ7" s="38" t="s">
        <v>114</v>
      </c>
      <c r="BA7" s="38">
        <v>63.22</v>
      </c>
      <c r="BB7" s="38">
        <v>49.07</v>
      </c>
      <c r="BC7" s="38">
        <v>46.78</v>
      </c>
      <c r="BD7" s="38">
        <v>47.44</v>
      </c>
      <c r="BE7" s="38">
        <v>54.73</v>
      </c>
      <c r="BF7" s="38" t="s">
        <v>114</v>
      </c>
      <c r="BG7" s="38">
        <v>445.02</v>
      </c>
      <c r="BH7" s="38">
        <v>404.3</v>
      </c>
      <c r="BI7" s="38">
        <v>394.93</v>
      </c>
      <c r="BJ7" s="38">
        <v>363.03</v>
      </c>
      <c r="BK7" s="38" t="s">
        <v>114</v>
      </c>
      <c r="BL7" s="38">
        <v>1436</v>
      </c>
      <c r="BM7" s="38">
        <v>1434.89</v>
      </c>
      <c r="BN7" s="38">
        <v>1298.9100000000001</v>
      </c>
      <c r="BO7" s="38">
        <v>1243.71</v>
      </c>
      <c r="BP7" s="38">
        <v>1225.44</v>
      </c>
      <c r="BQ7" s="38" t="s">
        <v>114</v>
      </c>
      <c r="BR7" s="38">
        <v>230.92</v>
      </c>
      <c r="BS7" s="38">
        <v>221.92</v>
      </c>
      <c r="BT7" s="38">
        <v>187.76</v>
      </c>
      <c r="BU7" s="38">
        <v>188.41</v>
      </c>
      <c r="BV7" s="38" t="s">
        <v>114</v>
      </c>
      <c r="BW7" s="38">
        <v>66.56</v>
      </c>
      <c r="BX7" s="38">
        <v>66.22</v>
      </c>
      <c r="BY7" s="38">
        <v>69.87</v>
      </c>
      <c r="BZ7" s="38">
        <v>74.3</v>
      </c>
      <c r="CA7" s="38">
        <v>75.58</v>
      </c>
      <c r="CB7" s="38" t="s">
        <v>114</v>
      </c>
      <c r="CC7" s="38">
        <v>106.7</v>
      </c>
      <c r="CD7" s="38">
        <v>114.71</v>
      </c>
      <c r="CE7" s="38">
        <v>135.04</v>
      </c>
      <c r="CF7" s="38">
        <v>127.52</v>
      </c>
      <c r="CG7" s="38" t="s">
        <v>114</v>
      </c>
      <c r="CH7" s="38">
        <v>244.29</v>
      </c>
      <c r="CI7" s="38">
        <v>246.72</v>
      </c>
      <c r="CJ7" s="38">
        <v>234.96</v>
      </c>
      <c r="CK7" s="38">
        <v>221.81</v>
      </c>
      <c r="CL7" s="38">
        <v>215.23</v>
      </c>
      <c r="CM7" s="38" t="s">
        <v>114</v>
      </c>
      <c r="CN7" s="38" t="s">
        <v>114</v>
      </c>
      <c r="CO7" s="38" t="s">
        <v>114</v>
      </c>
      <c r="CP7" s="38" t="s">
        <v>114</v>
      </c>
      <c r="CQ7" s="38" t="s">
        <v>114</v>
      </c>
      <c r="CR7" s="38" t="s">
        <v>114</v>
      </c>
      <c r="CS7" s="38">
        <v>43.58</v>
      </c>
      <c r="CT7" s="38">
        <v>41.35</v>
      </c>
      <c r="CU7" s="38">
        <v>42.9</v>
      </c>
      <c r="CV7" s="38">
        <v>43.36</v>
      </c>
      <c r="CW7" s="38">
        <v>42.66</v>
      </c>
      <c r="CX7" s="38" t="s">
        <v>114</v>
      </c>
      <c r="CY7" s="38">
        <v>100</v>
      </c>
      <c r="CZ7" s="38">
        <v>100</v>
      </c>
      <c r="DA7" s="38">
        <v>100</v>
      </c>
      <c r="DB7" s="38">
        <v>97.8</v>
      </c>
      <c r="DC7" s="38" t="s">
        <v>114</v>
      </c>
      <c r="DD7" s="38">
        <v>82.35</v>
      </c>
      <c r="DE7" s="38">
        <v>82.9</v>
      </c>
      <c r="DF7" s="38">
        <v>83.5</v>
      </c>
      <c r="DG7" s="38">
        <v>83.06</v>
      </c>
      <c r="DH7" s="38">
        <v>82.67</v>
      </c>
      <c r="DI7" s="38" t="s">
        <v>114</v>
      </c>
      <c r="DJ7" s="38">
        <v>2.61</v>
      </c>
      <c r="DK7" s="38">
        <v>5.23</v>
      </c>
      <c r="DL7" s="38">
        <v>7.76</v>
      </c>
      <c r="DM7" s="38">
        <v>7.76</v>
      </c>
      <c r="DN7" s="38" t="s">
        <v>114</v>
      </c>
      <c r="DO7" s="38">
        <v>22.34</v>
      </c>
      <c r="DP7" s="38">
        <v>22.79</v>
      </c>
      <c r="DQ7" s="38">
        <v>22.77</v>
      </c>
      <c r="DR7" s="38">
        <v>23.93</v>
      </c>
      <c r="DS7" s="38">
        <v>24.65</v>
      </c>
      <c r="DT7" s="38" t="s">
        <v>114</v>
      </c>
      <c r="DU7" s="38">
        <v>0</v>
      </c>
      <c r="DV7" s="38">
        <v>0</v>
      </c>
      <c r="DW7" s="38">
        <v>0</v>
      </c>
      <c r="DX7" s="38">
        <v>0</v>
      </c>
      <c r="DY7" s="38" t="s">
        <v>114</v>
      </c>
      <c r="DZ7" s="38">
        <v>0</v>
      </c>
      <c r="EA7" s="38">
        <v>0.04</v>
      </c>
      <c r="EB7" s="38">
        <v>0</v>
      </c>
      <c r="EC7" s="38">
        <v>0</v>
      </c>
      <c r="ED7" s="38">
        <v>0</v>
      </c>
      <c r="EE7" s="38" t="s">
        <v>114</v>
      </c>
      <c r="EF7" s="38">
        <v>0</v>
      </c>
      <c r="EG7" s="38">
        <v>0</v>
      </c>
      <c r="EH7" s="38">
        <v>0</v>
      </c>
      <c r="EI7" s="38">
        <v>0</v>
      </c>
      <c r="EJ7" s="38" t="s">
        <v>114</v>
      </c>
      <c r="EK7" s="38">
        <v>0.04</v>
      </c>
      <c r="EL7" s="38">
        <v>7.0000000000000007E-2</v>
      </c>
      <c r="EM7" s="38">
        <v>0.09</v>
      </c>
      <c r="EN7" s="38">
        <v>0.09</v>
      </c>
      <c r="EO7" s="38">
        <v>0.1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2019-01-31T05:43:44Z</cp:lastPrinted>
  <dcterms:created xsi:type="dcterms:W3CDTF">2018-12-03T08:52:38Z</dcterms:created>
  <dcterms:modified xsi:type="dcterms:W3CDTF">2019-02-21T03:17:11Z</dcterms:modified>
  <cp:category/>
</cp:coreProperties>
</file>