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Etdi2NB61ReZcO4rdWby+gqnfgkTcHFlCfGB9JrGXUZ+tVmMMqnSHBMJyutBzubxCJF1Qjd8ovmdPWoK5OF3Q==" workbookSaltValue="szi69kALPIPVWBqOyK443Q==" workbookSpinCount="100000" lockStructure="1"/>
  <bookViews>
    <workbookView xWindow="0" yWindow="0" windowWidth="23040" windowHeight="90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<sst xmlns="http://schemas.openxmlformats.org/spreadsheetml/2006/main" count="240" uniqueCount="126">
  <si>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</si>
  <si>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</si>
  <si>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</si>
  <si>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</si>
  <si>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</si>
  <si>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</si>
  <si>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</si>
  <si>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</si>
  <si>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</si>
  <si>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</si>
  <si>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</si>
  <si>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</si>
  <si>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</si>
  <si>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</si>
  <si>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</si>
  <si>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</si>
  <si>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</si>
  <si>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</si>
  <si>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</si>
  <si>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</si>
  <si>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</si>
  <si>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</si>
  <si>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</si>
  <si>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</si>
  <si>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</si>
  <si>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</si>
  <si>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</si>
  <si>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</si>
  <si>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</si>
  <si>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</si>
  <si>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</si>
  <si>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</si>
  <si>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</si>
  <si>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</si>
  <si>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</si>
  <si>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</si>
  <si>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</si>
  <si>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</si>
  <si>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</si>
  <si>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</si>
  <si>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</si>
  <si>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</si>
  <si>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</si>
  <si>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</si>
  <si>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</si>
  <si>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</si>
  <si>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</si>
  <si>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</si>
  <si>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</si>
  <si>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</si>
  <si>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</si>
  <si>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</si>
  <si>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</si>
  <si>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</si>
  <si>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</si>
  <si>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</si>
  <si>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</si>
  <si>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</si>
  <si>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</si>
  <si>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</si>
  <si>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</si>
  <si>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</si>
  <si>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</si>
  <si>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</si>
  <si>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</si>
  <si>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</si>
  <si>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</si>
  <si>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</si>
  <si>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</si>
  <si>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</si>
  <si>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</si>
  <si>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</si>
  <si>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</si>
  <si>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</si>
  <si>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</si>
  <si>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</si>
  <si>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</si>
  <si>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</si>
  <si>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</si>
  <si>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</si>
  <si>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</si>
  <si>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</si>
  <si>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</si>
  <si>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</si>
  <si>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</si>
  <si>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</si>
  <si>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</si>
  <si>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</si>
  <si>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</si>
  <si>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</si>
  <si>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</si>
  <si>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</si>
  <si>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</si>
  <si>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</si>
  <si>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</si>
  <si>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</si>
  <si>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</si>
  <si>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</si>
  <si>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</si>
  <si>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</si>
  <si>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</si>
  <si>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</si>
  <si>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</si>
  <si>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</si>
  <si>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</si>
  <si>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</si>
  <si>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</si>
  <si>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</si>
  <si>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</si>
  <si>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</si>
  <si>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</si>
  <si>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</si>
  <si>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</si>
  <si>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</si>
  <si>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</si>
  <si>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</si>
  <si>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</si>
  <si>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</si>
  <si>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</si>
  <si>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</si>
  <si>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</si>
  <si>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</si>
  <si>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</si>
  <si>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元利償還金のピークを過ぎたため、H25年度から28年度まで20％程度改善し、H29年度は公営企業法適用業務の費用増加により伸びなかったが、企業債残高は減少しているので今後改善が見込まれる。
　企業債残高対事業規模比率は、経年で減少しており、H27年度以降は平均値を下回っている。
　施設利用率はH26年度から平均値を上回り、経費回収率・汚水処理原価はH27年度以降改善傾向であり、H28年度以降は平均値を上回ったが、経費回収率は100を下回っているので、更なる改善が必要な状況である。これは、事業計画面積に対し整備率が69％程度に留まっているため、分子となる使用料収入及び有取水量が伸び悩んでいるためである。
　水洗化率は、過去５年ベースでは微増しているが平均値を下回っている。人口減少によるところが大きいが、H28年度から未利用者の各戸訪問を実施しており、さらなる向上を目指す。</t>
    <rPh sb="35" eb="37">
      <t>ネンド</t>
    </rPh>
    <rPh sb="42" eb="44">
      <t>テイド</t>
    </rPh>
    <rPh sb="51" eb="53">
      <t>ネンド</t>
    </rPh>
    <rPh sb="54" eb="56">
      <t>コウエイ</t>
    </rPh>
    <rPh sb="56" eb="58">
      <t>キギョウ</t>
    </rPh>
    <rPh sb="58" eb="59">
      <t>ホウ</t>
    </rPh>
    <rPh sb="59" eb="61">
      <t>テキヨウ</t>
    </rPh>
    <rPh sb="61" eb="63">
      <t>ギョウム</t>
    </rPh>
    <rPh sb="64" eb="66">
      <t>ヒヨウ</t>
    </rPh>
    <rPh sb="66" eb="68">
      <t>ゾウカ</t>
    </rPh>
    <rPh sb="71" eb="72">
      <t>ノ</t>
    </rPh>
    <rPh sb="79" eb="81">
      <t>キギョウ</t>
    </rPh>
    <rPh sb="81" eb="82">
      <t>サイ</t>
    </rPh>
    <rPh sb="82" eb="84">
      <t>ザンダカ</t>
    </rPh>
    <rPh sb="85" eb="87">
      <t>ゲンショウ</t>
    </rPh>
    <rPh sb="93" eb="95">
      <t>コンゴ</t>
    </rPh>
    <rPh sb="95" eb="97">
      <t>カイゼン</t>
    </rPh>
    <rPh sb="98" eb="100">
      <t>ミコ</t>
    </rPh>
    <rPh sb="135" eb="137">
      <t>イコウ</t>
    </rPh>
    <rPh sb="142" eb="143">
      <t>シタ</t>
    </rPh>
    <rPh sb="143" eb="144">
      <t>マワ</t>
    </rPh>
    <rPh sb="190" eb="192">
      <t>イコウ</t>
    </rPh>
    <rPh sb="194" eb="196">
      <t>ケイコウ</t>
    </rPh>
    <rPh sb="203" eb="205">
      <t>ネンド</t>
    </rPh>
    <rPh sb="205" eb="207">
      <t>イコウ</t>
    </rPh>
    <rPh sb="212" eb="214">
      <t>ウワマワ</t>
    </rPh>
    <rPh sb="218" eb="220">
      <t>ケイヒ</t>
    </rPh>
    <rPh sb="220" eb="222">
      <t>カイシュウ</t>
    </rPh>
    <rPh sb="222" eb="223">
      <t>リツ</t>
    </rPh>
    <rPh sb="228" eb="230">
      <t>シタマワ</t>
    </rPh>
    <rPh sb="237" eb="238">
      <t>サラ</t>
    </rPh>
    <rPh sb="285" eb="286">
      <t>コ</t>
    </rPh>
    <rPh sb="349" eb="351">
      <t>ジンコウ</t>
    </rPh>
    <rPh sb="351" eb="353">
      <t>ゲンショウ</t>
    </rPh>
    <rPh sb="360" eb="361">
      <t>オオ</t>
    </rPh>
    <rPh sb="368" eb="370">
      <t>ネンド</t>
    </rPh>
    <rPh sb="372" eb="376">
      <t>ミリヨウシャ</t>
    </rPh>
    <rPh sb="377" eb="379">
      <t>カクコ</t>
    </rPh>
    <rPh sb="379" eb="381">
      <t>ホウモン</t>
    </rPh>
    <rPh sb="382" eb="384">
      <t>ジッシ</t>
    </rPh>
    <phoneticPr fontId="15"/>
  </si>
  <si>
    <t>　耐用年数を超える管渠が10％程度存在するため、今後はストックマネジメント手法により維持点検を実施する。</t>
    <phoneticPr fontId="15"/>
  </si>
  <si>
    <t>　経営に関する比率は、H27年度以降改善傾向にあるが、水洗化率が類似団体平均値に比較して、依然低い状況である。面整備率の停滞による有収水量・使用料収入の伸び悩みが要因の一つとなるが、人口密集地の面整備はほぼ終了しており、現在残っている未普及地域は期待する投資効果が少ない状況である。また、行政人口の減少に伴う処理区域内人口及び有収水量が減少傾向にあるため、大幅な改善は見込めない状況にある。
　下水道事業は、公共水域の水質改善が重要な責務となるため、企業債償還元利金の推移に注視しつつ投資の効率化を図り、また、維持管理費の削減に努めていく。そして、現有施設を有効活用するために、類似団体平均値に比較して低い水洗化率の更なる向上に努め、経営の健全化を図っていく。</t>
    <rPh sb="16" eb="18">
      <t>イコウ</t>
    </rPh>
    <rPh sb="18" eb="20">
      <t>カイゼン</t>
    </rPh>
    <rPh sb="20" eb="22">
      <t>ケイコウ</t>
    </rPh>
    <rPh sb="27" eb="30">
      <t>スイセンカ</t>
    </rPh>
    <rPh sb="30" eb="31">
      <t>リツ</t>
    </rPh>
    <rPh sb="45" eb="47">
      <t>イゼン</t>
    </rPh>
    <rPh sb="47" eb="48">
      <t>ヒク</t>
    </rPh>
    <rPh sb="49" eb="51">
      <t>ジョウキョウ</t>
    </rPh>
    <rPh sb="163" eb="165">
      <t>ユウシュウ</t>
    </rPh>
    <rPh sb="165" eb="167">
      <t>スイリョウ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</si>
</sst>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6A-41D1-BAE2-C6DE601D35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c:ext xmlns:c16="http://schemas.microsoft.com/office/drawing/2014/chart" uri="{C3380CC4-5D6E-409C-BE32-E72D297353CC}">
              <c16:uniqueId val="{00000001-D86A-41D1-BAE2-C6DE601D35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62.54</c:v>
                </c:pt>
                <c:pt idx="1">
                  <c:v>67.89</c:v>
                </c:pt>
                <c:pt idx="2">
                  <c:v>65.95</c:v>
                </c:pt>
                <c:pt idx="3">
                  <c:v>63.65</c:v>
                </c:pt>
                <c:pt idx="4">
                  <c:v>64.05</c:v>
                </c:pt>
              </c:numCache>
            </c:numRef>
          </c:val>
          <c:extLst>
            <c:ext xmlns:c16="http://schemas.microsoft.com/office/drawing/2014/chart" uri="{C3380CC4-5D6E-409C-BE32-E72D297353CC}">
              <c16:uniqueId val="{00000000-4FC1-42FC-A54D-CB779D2B41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c:ext xmlns:c16="http://schemas.microsoft.com/office/drawing/2014/chart" uri="{C3380CC4-5D6E-409C-BE32-E72D297353CC}">
              <c16:uniqueId val="{00000001-4FC1-42FC-A54D-CB779D2B41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81.040000000000006</c:v>
                </c:pt>
                <c:pt idx="1">
                  <c:v>81.41</c:v>
                </c:pt>
                <c:pt idx="2">
                  <c:v>82.08</c:v>
                </c:pt>
                <c:pt idx="3">
                  <c:v>83.01</c:v>
                </c:pt>
                <c:pt idx="4">
                  <c:v>82.71</c:v>
                </c:pt>
              </c:numCache>
            </c:numRef>
          </c:val>
          <c:extLst>
            <c:ext xmlns:c16="http://schemas.microsoft.com/office/drawing/2014/chart" uri="{C3380CC4-5D6E-409C-BE32-E72D297353CC}">
              <c16:uniqueId val="{00000000-0446-4049-A025-BEAD5BEBB6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c:ext xmlns:c16="http://schemas.microsoft.com/office/drawing/2014/chart" uri="{C3380CC4-5D6E-409C-BE32-E72D297353CC}">
              <c16:uniqueId val="{00000001-0446-4049-A025-BEAD5BEBB6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51.45</c:v>
                </c:pt>
                <c:pt idx="1">
                  <c:v>61.97</c:v>
                </c:pt>
                <c:pt idx="2">
                  <c:v>71.19</c:v>
                </c:pt>
                <c:pt idx="3">
                  <c:v>74.430000000000007</c:v>
                </c:pt>
                <c:pt idx="4">
                  <c:v>74.02</c:v>
                </c:pt>
              </c:numCache>
            </c:numRef>
          </c:val>
          <c:extLst>
            <c:ext xmlns:c16="http://schemas.microsoft.com/office/drawing/2014/chart" uri="{C3380CC4-5D6E-409C-BE32-E72D297353CC}">
              <c16:uniqueId val="{00000000-2910-4C5A-868F-B1AF7353186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0-4C5A-868F-B1AF7353186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7A-4673-AF66-80CE27BB4F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7A-4673-AF66-80CE27BB4F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BA-4489-8990-F887963F56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BA-4489-8990-F887963F56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0C-4A45-A493-5C23EDB85A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C-4A45-A493-5C23EDB85A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B2-417E-AB1A-E0AA04300B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B2-417E-AB1A-E0AA04300B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1314.11</c:v>
                </c:pt>
                <c:pt idx="1">
                  <c:v>1168.94</c:v>
                </c:pt>
                <c:pt idx="2">
                  <c:v>448.97</c:v>
                </c:pt>
                <c:pt idx="3">
                  <c:v>396.27</c:v>
                </c:pt>
                <c:pt idx="4">
                  <c:v>287.33999999999997</c:v>
                </c:pt>
              </c:numCache>
            </c:numRef>
          </c:val>
          <c:extLst>
            <c:ext xmlns:c16="http://schemas.microsoft.com/office/drawing/2014/chart" uri="{C3380CC4-5D6E-409C-BE32-E72D297353CC}">
              <c16:uniqueId val="{00000000-9905-47C2-90A9-DB05F20B70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c:ext xmlns:c16="http://schemas.microsoft.com/office/drawing/2014/chart" uri="{C3380CC4-5D6E-409C-BE32-E72D297353CC}">
              <c16:uniqueId val="{00000001-9905-47C2-90A9-DB05F20B70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52.99</c:v>
                </c:pt>
                <c:pt idx="1">
                  <c:v>54.96</c:v>
                </c:pt>
                <c:pt idx="2">
                  <c:v>78.489999999999995</c:v>
                </c:pt>
                <c:pt idx="3">
                  <c:v>95.35</c:v>
                </c:pt>
                <c:pt idx="4">
                  <c:v>95.7</c:v>
                </c:pt>
              </c:numCache>
            </c:numRef>
          </c:val>
          <c:extLst>
            <c:ext xmlns:c16="http://schemas.microsoft.com/office/drawing/2014/chart" uri="{C3380CC4-5D6E-409C-BE32-E72D297353CC}">
              <c16:uniqueId val="{00000000-63B8-435F-AA0A-8F831438DD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c:ext xmlns:c16="http://schemas.microsoft.com/office/drawing/2014/chart" uri="{C3380CC4-5D6E-409C-BE32-E72D297353CC}">
              <c16:uniqueId val="{00000001-63B8-435F-AA0A-8F831438DD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299.64999999999998</c:v>
                </c:pt>
                <c:pt idx="1">
                  <c:v>296.66000000000003</c:v>
                </c:pt>
                <c:pt idx="2">
                  <c:v>207.28</c:v>
                </c:pt>
                <c:pt idx="3">
                  <c:v>170.68</c:v>
                </c:pt>
                <c:pt idx="4">
                  <c:v>169.87</c:v>
                </c:pt>
              </c:numCache>
            </c:numRef>
          </c:val>
          <c:extLst>
            <c:ext xmlns:c16="http://schemas.microsoft.com/office/drawing/2014/chart" uri="{C3380CC4-5D6E-409C-BE32-E72D297353CC}">
              <c16:uniqueId val="{00000000-6155-46F9-8750-97BEA463E7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c:ext xmlns:c16="http://schemas.microsoft.com/office/drawing/2014/chart" uri="{C3380CC4-5D6E-409C-BE32-E72D297353CC}">
              <c16:uniqueId val="{00000001-6155-46F9-8750-97BEA463E7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　香取市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Cc1</v>
      </c>
      <c r="X8" s="77"/>
      <c r="Y8" s="77"/>
      <c r="Z8" s="77"/>
      <c r="AA8" s="77"/>
      <c r="AB8" s="77"/>
      <c r="AC8" s="77"/>
      <c r="AD8" s="78" t="str">
        <f>データ!$M$6</f>
        <v>非設置</v>
      </c>
      <c r="AE8" s="78"/>
      <c r="AF8" s="78"/>
      <c r="AG8" s="78"/>
      <c r="AH8" s="78"/>
      <c r="AI8" s="78"/>
      <c r="AJ8" s="78"/>
      <c r="AK8" s="3"/>
      <c r="AL8" s="72">
        <f>データ!S6</f>
        <v>77838</v>
      </c>
      <c r="AM8" s="72"/>
      <c r="AN8" s="72"/>
      <c r="AO8" s="72"/>
      <c r="AP8" s="72"/>
      <c r="AQ8" s="72"/>
      <c r="AR8" s="72"/>
      <c r="AS8" s="72"/>
      <c r="AT8" s="71">
        <f>データ!T6</f>
        <v>262.35000000000002</v>
      </c>
      <c r="AU8" s="71"/>
      <c r="AV8" s="71"/>
      <c r="AW8" s="71"/>
      <c r="AX8" s="71"/>
      <c r="AY8" s="71"/>
      <c r="AZ8" s="71"/>
      <c r="BA8" s="71"/>
      <c r="BB8" s="71">
        <f>データ!U6</f>
        <v>296.7</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30.14</v>
      </c>
      <c r="Q10" s="71"/>
      <c r="R10" s="71"/>
      <c r="S10" s="71"/>
      <c r="T10" s="71"/>
      <c r="U10" s="71"/>
      <c r="V10" s="71"/>
      <c r="W10" s="71">
        <f>データ!Q6</f>
        <v>61.29</v>
      </c>
      <c r="X10" s="71"/>
      <c r="Y10" s="71"/>
      <c r="Z10" s="71"/>
      <c r="AA10" s="71"/>
      <c r="AB10" s="71"/>
      <c r="AC10" s="71"/>
      <c r="AD10" s="72">
        <f>データ!R6</f>
        <v>2484</v>
      </c>
      <c r="AE10" s="72"/>
      <c r="AF10" s="72"/>
      <c r="AG10" s="72"/>
      <c r="AH10" s="72"/>
      <c r="AI10" s="72"/>
      <c r="AJ10" s="72"/>
      <c r="AK10" s="2"/>
      <c r="AL10" s="72">
        <f>データ!V6</f>
        <v>23367</v>
      </c>
      <c r="AM10" s="72"/>
      <c r="AN10" s="72"/>
      <c r="AO10" s="72"/>
      <c r="AP10" s="72"/>
      <c r="AQ10" s="72"/>
      <c r="AR10" s="72"/>
      <c r="AS10" s="72"/>
      <c r="AT10" s="71">
        <f>データ!W6</f>
        <v>7.34</v>
      </c>
      <c r="AU10" s="71"/>
      <c r="AV10" s="71"/>
      <c r="AW10" s="71"/>
      <c r="AX10" s="71"/>
      <c r="AY10" s="71"/>
      <c r="AZ10" s="71"/>
      <c r="BA10" s="71"/>
      <c r="BB10" s="71">
        <f>データ!X6</f>
        <v>3183.51</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123</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lR04CxAVIWXzt3Ln/JBEdAoDt53p9VT6Q8gcKTlg/jZ4sQHSdhrvkye4gA+aCJc+tHCqiokeKHq43UlzOuXqmQ==" saltValue="x3mrQ02ndGTPHF6ob0T/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122360</v>
      </c>
      <c r="D6" s="32">
        <f t="shared" si="3"/>
        <v>47</v>
      </c>
      <c r="E6" s="32">
        <f t="shared" si="3"/>
        <v>17</v>
      </c>
      <c r="F6" s="32">
        <f t="shared" si="3"/>
        <v>1</v>
      </c>
      <c r="G6" s="32">
        <f t="shared" si="3"/>
        <v>0</v>
      </c>
      <c r="H6" s="32" t="str">
        <f t="shared" si="3"/>
        <v>千葉県　香取市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30.14</v>
      </c>
      <c r="Q6" s="33">
        <f t="shared" si="3"/>
        <v>61.29</v>
      </c>
      <c r="R6" s="33">
        <f t="shared" si="3"/>
        <v>2484</v>
      </c>
      <c r="S6" s="33">
        <f t="shared" si="3"/>
        <v>77838</v>
      </c>
      <c r="T6" s="33">
        <f t="shared" si="3"/>
        <v>262.35000000000002</v>
      </c>
      <c r="U6" s="33">
        <f t="shared" si="3"/>
        <v>296.7</v>
      </c>
      <c r="V6" s="33">
        <f t="shared" si="3"/>
        <v>23367</v>
      </c>
      <c r="W6" s="33">
        <f t="shared" si="3"/>
        <v>7.34</v>
      </c>
      <c r="X6" s="33">
        <f t="shared" si="3"/>
        <v>3183.51</v>
      </c>
      <c r="Y6" s="34">
        <f>IF(Y7="",NA(),Y7)</f>
        <v>51.45</v>
      </c>
      <c r="Z6" s="34">
        <f t="shared" ref="Z6:AH6" si="4">IF(Z7="",NA(),Z7)</f>
        <v>61.97</v>
      </c>
      <c r="AA6" s="34">
        <f t="shared" si="4"/>
        <v>71.19</v>
      </c>
      <c r="AB6" s="34">
        <f t="shared" si="4"/>
        <v>74.430000000000007</v>
      </c>
      <c r="AC6" s="34">
        <f t="shared" si="4"/>
        <v>74.02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1314.11</v>
      </c>
      <c r="BG6" s="34">
        <f t="shared" ref="BG6:BO6" si="7">IF(BG7="",NA(),BG7)</f>
        <v>1168.94</v>
      </c>
      <c r="BH6" s="34">
        <f t="shared" si="7"/>
        <v>448.97</v>
      </c>
      <c r="BI6" s="34">
        <f t="shared" si="7"/>
        <v>396.27</v>
      </c>
      <c r="BJ6" s="34">
        <f t="shared" si="7"/>
        <v>287.33999999999997</v>
      </c>
      <c r="BK6" s="34">
        <f t="shared" si="7"/>
        <v>739.53</v>
      </c>
      <c r="BL6" s="34">
        <f t="shared" si="7"/>
        <v>721.06</v>
      </c>
      <c r="BM6" s="34">
        <f t="shared" si="7"/>
        <v>862.87</v>
      </c>
      <c r="BN6" s="34">
        <f t="shared" si="7"/>
        <v>716.96</v>
      </c>
      <c r="BO6" s="34">
        <f t="shared" si="7"/>
        <v>799.11</v>
      </c>
      <c r="BP6" s="33" t="str">
        <f>IF(BP7="","",IF(BP7="-","【-】","【"&amp;SUBSTITUTE(TEXT(BP7,"#,##0.00"),"-","△")&amp;"】"))</f>
        <v>【707.33】</v>
      </c>
      <c r="BQ6" s="34">
        <f>IF(BQ7="",NA(),BQ7)</f>
        <v>52.99</v>
      </c>
      <c r="BR6" s="34">
        <f t="shared" ref="BR6:BZ6" si="8">IF(BR7="",NA(),BR7)</f>
        <v>54.96</v>
      </c>
      <c r="BS6" s="34">
        <f t="shared" si="8"/>
        <v>78.489999999999995</v>
      </c>
      <c r="BT6" s="34">
        <f t="shared" si="8"/>
        <v>95.35</v>
      </c>
      <c r="BU6" s="34">
        <f t="shared" si="8"/>
        <v>95.7</v>
      </c>
      <c r="BV6" s="34">
        <f t="shared" si="8"/>
        <v>84.05</v>
      </c>
      <c r="BW6" s="34">
        <f t="shared" si="8"/>
        <v>84.86</v>
      </c>
      <c r="BX6" s="34">
        <f t="shared" si="8"/>
        <v>85.39</v>
      </c>
      <c r="BY6" s="34">
        <f t="shared" si="8"/>
        <v>88.09</v>
      </c>
      <c r="BZ6" s="34">
        <f t="shared" si="8"/>
        <v>87.69</v>
      </c>
      <c r="CA6" s="33" t="str">
        <f>IF(CA7="","",IF(CA7="-","【-】","【"&amp;SUBSTITUTE(TEXT(CA7,"#,##0.00"),"-","△")&amp;"】"))</f>
        <v>【101.26】</v>
      </c>
      <c r="CB6" s="34">
        <f>IF(CB7="",NA(),CB7)</f>
        <v>299.64999999999998</v>
      </c>
      <c r="CC6" s="34">
        <f t="shared" ref="CC6:CK6" si="9">IF(CC7="",NA(),CC7)</f>
        <v>296.66000000000003</v>
      </c>
      <c r="CD6" s="34">
        <f t="shared" si="9"/>
        <v>207.28</v>
      </c>
      <c r="CE6" s="34">
        <f t="shared" si="9"/>
        <v>170.68</v>
      </c>
      <c r="CF6" s="34">
        <f t="shared" si="9"/>
        <v>169.87</v>
      </c>
      <c r="CG6" s="34">
        <f t="shared" si="9"/>
        <v>190.12</v>
      </c>
      <c r="CH6" s="34">
        <f t="shared" si="9"/>
        <v>188.14</v>
      </c>
      <c r="CI6" s="34">
        <f t="shared" si="9"/>
        <v>188.79</v>
      </c>
      <c r="CJ6" s="34">
        <f t="shared" si="9"/>
        <v>181.8</v>
      </c>
      <c r="CK6" s="34">
        <f t="shared" si="9"/>
        <v>180.07</v>
      </c>
      <c r="CL6" s="33" t="str">
        <f>IF(CL7="","",IF(CL7="-","【-】","【"&amp;SUBSTITUTE(TEXT(CL7,"#,##0.00"),"-","△")&amp;"】"))</f>
        <v>【136.39】</v>
      </c>
      <c r="CM6" s="34">
        <f>IF(CM7="",NA(),CM7)</f>
        <v>62.54</v>
      </c>
      <c r="CN6" s="34">
        <f t="shared" ref="CN6:CV6" si="10">IF(CN7="",NA(),CN7)</f>
        <v>67.89</v>
      </c>
      <c r="CO6" s="34">
        <f t="shared" si="10"/>
        <v>65.95</v>
      </c>
      <c r="CP6" s="34">
        <f t="shared" si="10"/>
        <v>63.65</v>
      </c>
      <c r="CQ6" s="34">
        <f t="shared" si="10"/>
        <v>64.05</v>
      </c>
      <c r="CR6" s="34">
        <f t="shared" si="10"/>
        <v>63.6</v>
      </c>
      <c r="CS6" s="34">
        <f t="shared" si="10"/>
        <v>64.23</v>
      </c>
      <c r="CT6" s="34">
        <f t="shared" si="10"/>
        <v>59.4</v>
      </c>
      <c r="CU6" s="34">
        <f t="shared" si="10"/>
        <v>59.35</v>
      </c>
      <c r="CV6" s="34">
        <f t="shared" si="10"/>
        <v>58.4</v>
      </c>
      <c r="CW6" s="33" t="str">
        <f>IF(CW7="","",IF(CW7="-","【-】","【"&amp;SUBSTITUTE(TEXT(CW7,"#,##0.00"),"-","△")&amp;"】"))</f>
        <v>【60.13】</v>
      </c>
      <c r="CX6" s="34">
        <f>IF(CX7="",NA(),CX7)</f>
        <v>81.040000000000006</v>
      </c>
      <c r="CY6" s="34">
        <f t="shared" ref="CY6:DG6" si="11">IF(CY7="",NA(),CY7)</f>
        <v>81.41</v>
      </c>
      <c r="CZ6" s="34">
        <f t="shared" si="11"/>
        <v>82.08</v>
      </c>
      <c r="DA6" s="34">
        <f t="shared" si="11"/>
        <v>83.01</v>
      </c>
      <c r="DB6" s="34">
        <f t="shared" si="11"/>
        <v>82.71</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0.15</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122360</v>
      </c>
      <c r="D7" s="36">
        <v>47</v>
      </c>
      <c r="E7" s="36">
        <v>17</v>
      </c>
      <c r="F7" s="36">
        <v>1</v>
      </c>
      <c r="G7" s="36">
        <v>0</v>
      </c>
      <c r="H7" s="36" t="s">
        <v>110</v>
      </c>
      <c r="I7" s="36" t="s">
        <v>111</v>
      </c>
      <c r="J7" s="36" t="s">
        <v>112</v>
      </c>
      <c r="K7" s="36" t="s">
        <v>113</v>
      </c>
      <c r="L7" s="36" t="s">
        <v>114</v>
      </c>
      <c r="M7" s="36" t="s">
        <v>115</v>
      </c>
      <c r="N7" s="37" t="s">
        <v>116</v>
      </c>
      <c r="O7" s="37" t="s">
        <v>117</v>
      </c>
      <c r="P7" s="37">
        <v>30.14</v>
      </c>
      <c r="Q7" s="37">
        <v>61.29</v>
      </c>
      <c r="R7" s="37">
        <v>2484</v>
      </c>
      <c r="S7" s="37">
        <v>77838</v>
      </c>
      <c r="T7" s="37">
        <v>262.35000000000002</v>
      </c>
      <c r="U7" s="37">
        <v>296.7</v>
      </c>
      <c r="V7" s="37">
        <v>23367</v>
      </c>
      <c r="W7" s="37">
        <v>7.34</v>
      </c>
      <c r="X7" s="37">
        <v>3183.51</v>
      </c>
      <c r="Y7" s="37">
        <v>51.45</v>
      </c>
      <c r="Z7" s="37">
        <v>61.97</v>
      </c>
      <c r="AA7" s="37">
        <v>71.19</v>
      </c>
      <c r="AB7" s="37">
        <v>74.430000000000007</v>
      </c>
      <c r="AC7" s="37">
        <v>74.02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1314.11</v>
      </c>
      <c r="BG7" s="37">
        <v>1168.94</v>
      </c>
      <c r="BH7" s="37">
        <v>448.97</v>
      </c>
      <c r="BI7" s="37">
        <v>396.27</v>
      </c>
      <c r="BJ7" s="37">
        <v>287.33999999999997</v>
      </c>
      <c r="BK7" s="37">
        <v>739.53</v>
      </c>
      <c r="BL7" s="37">
        <v>721.06</v>
      </c>
      <c r="BM7" s="37">
        <v>862.87</v>
      </c>
      <c r="BN7" s="37">
        <v>716.96</v>
      </c>
      <c r="BO7" s="37">
        <v>799.11</v>
      </c>
      <c r="BP7" s="37">
        <v>707.33</v>
      </c>
      <c r="BQ7" s="37">
        <v>52.99</v>
      </c>
      <c r="BR7" s="37">
        <v>54.96</v>
      </c>
      <c r="BS7" s="37">
        <v>78.489999999999995</v>
      </c>
      <c r="BT7" s="37">
        <v>95.35</v>
      </c>
      <c r="BU7" s="37">
        <v>95.7</v>
      </c>
      <c r="BV7" s="37">
        <v>84.05</v>
      </c>
      <c r="BW7" s="37">
        <v>84.86</v>
      </c>
      <c r="BX7" s="37">
        <v>85.39</v>
      </c>
      <c r="BY7" s="37">
        <v>88.09</v>
      </c>
      <c r="BZ7" s="37">
        <v>87.69</v>
      </c>
      <c r="CA7" s="37">
        <v>101.26</v>
      </c>
      <c r="CB7" s="37">
        <v>299.64999999999998</v>
      </c>
      <c r="CC7" s="37">
        <v>296.66000000000003</v>
      </c>
      <c r="CD7" s="37">
        <v>207.28</v>
      </c>
      <c r="CE7" s="37">
        <v>170.68</v>
      </c>
      <c r="CF7" s="37">
        <v>169.87</v>
      </c>
      <c r="CG7" s="37">
        <v>190.12</v>
      </c>
      <c r="CH7" s="37">
        <v>188.14</v>
      </c>
      <c r="CI7" s="37">
        <v>188.79</v>
      </c>
      <c r="CJ7" s="37">
        <v>181.8</v>
      </c>
      <c r="CK7" s="37">
        <v>180.07</v>
      </c>
      <c r="CL7" s="37">
        <v>136.38999999999999</v>
      </c>
      <c r="CM7" s="37">
        <v>62.54</v>
      </c>
      <c r="CN7" s="37">
        <v>67.89</v>
      </c>
      <c r="CO7" s="37">
        <v>65.95</v>
      </c>
      <c r="CP7" s="37">
        <v>63.65</v>
      </c>
      <c r="CQ7" s="37">
        <v>64.05</v>
      </c>
      <c r="CR7" s="37">
        <v>63.6</v>
      </c>
      <c r="CS7" s="37">
        <v>64.23</v>
      </c>
      <c r="CT7" s="37">
        <v>59.4</v>
      </c>
      <c r="CU7" s="37">
        <v>59.35</v>
      </c>
      <c r="CV7" s="37">
        <v>58.4</v>
      </c>
      <c r="CW7" s="37">
        <v>60.13</v>
      </c>
      <c r="CX7" s="37">
        <v>81.040000000000006</v>
      </c>
      <c r="CY7" s="37">
        <v>81.41</v>
      </c>
      <c r="CZ7" s="37">
        <v>82.08</v>
      </c>
      <c r="DA7" s="37">
        <v>83.01</v>
      </c>
      <c r="DB7" s="37">
        <v>82.71</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0.15</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2019-01-29T04:10:27Z</cp:lastPrinted>
  <dcterms:created xsi:type="dcterms:W3CDTF">2018-12-03T09:02:20Z</dcterms:created>
  <dcterms:modified xsi:type="dcterms:W3CDTF">2019-02-21T03:09:06Z</dcterms:modified>
  <cp:category/>
</cp:coreProperties>
</file>