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ZC7EMSlzN4LMHXfgr5Iss9KVCA4779kpQ4mbafxaCcbYICLHt8j8D/1UP2avfe/Dobsbg9VNN78f+JQU6ru22Q==" workbookSaltValue="94DM1b43jT8eAuEq6Dip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<sst xmlns="http://schemas.openxmlformats.org/spreadsheetml/2006/main" count="240" uniqueCount="126">
  <si>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</si>
  <si>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</si>
  <si>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</si>
  <si>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</si>
  <si>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</si>
  <si>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</si>
  <si>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</si>
  <si>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</si>
  <si>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</si>
  <si>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</si>
  <si>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</si>
  <si>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</si>
  <si>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</si>
  <si>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</si>
  <si>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</si>
  <si>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</si>
  <si>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</si>
  <si>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</si>
  <si>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</si>
  <si>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</si>
  <si>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</si>
  <si>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</si>
  <si>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</si>
  <si>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</si>
  <si>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</si>
  <si>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</si>
  <si>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</si>
  <si>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</si>
  <si>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</si>
  <si>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</si>
  <si>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</si>
  <si>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</si>
  <si>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</si>
  <si>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</si>
  <si>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</si>
  <si>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</si>
  <si>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</si>
  <si>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</si>
  <si>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</si>
  <si>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</si>
  <si>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</si>
  <si>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</si>
  <si>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</si>
  <si>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</si>
  <si>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</si>
  <si>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</si>
  <si>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</si>
  <si>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</si>
  <si>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</si>
  <si>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</si>
  <si>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</si>
  <si>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</si>
  <si>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</si>
  <si>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</si>
  <si>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</si>
  <si>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</si>
  <si>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</si>
  <si>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</si>
  <si>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</si>
  <si>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</si>
  <si>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</si>
  <si>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</si>
  <si>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</si>
  <si>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</si>
  <si>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</si>
  <si>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</si>
  <si>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</si>
  <si>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</si>
  <si>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</si>
  <si>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</si>
  <si>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</si>
  <si>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</si>
  <si>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</si>
  <si>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</si>
  <si>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</si>
  <si>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</si>
  <si>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</si>
  <si>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</si>
  <si>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</si>
  <si>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</si>
  <si>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</si>
  <si>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</si>
  <si>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</si>
  <si>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</si>
  <si>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</si>
  <si>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</si>
  <si>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</si>
  <si>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</si>
  <si>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</si>
  <si>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</si>
  <si>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</si>
  <si>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</si>
  <si>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</si>
  <si>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</si>
  <si>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</si>
  <si>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</si>
  <si>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</si>
  <si>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</si>
  <si>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</si>
  <si>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</si>
  <si>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</si>
  <si>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</si>
  <si>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</si>
  <si>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</si>
  <si>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</si>
  <si>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</si>
  <si>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</si>
  <si>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</si>
  <si>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</si>
  <si>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</si>
  <si>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</si>
  <si>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</si>
  <si>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</si>
  <si>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</si>
  <si>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</si>
  <si>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</si>
  <si>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</si>
  <si>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</si>
  <si>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</si>
  <si>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</si>
  <si>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</si>
  <si>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</si>
  <si>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</si>
  <si>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t>
    <phoneticPr fontId="15"/>
  </si>
  <si>
    <t xml:space="preserve">〇収益的収支比率、企業債残高対事業規模比率
　収益的収支比率は平均99％程で推移し、使用料の割合は20％強で他会計繰入金への依存度は高いが、使用料収入は年平均0.1％増加している。企業債残高対事業規模比率については、他会計からの繰入れによる収入で償還すべき企業債残高につき0となる。
〇経費回収率
　経費回収率は年平均59％と平均値は上回っているが、決して高い水準とは言えないため、未供用の解消に努めなければならない。
〇汚水処理原価
　年平均226円で平均値を下回っており、機器更新や人件費の抑制により汚水処理費は減少してきている。
〇施設利用率
　ほぼ横ばいの年間56％前後の比率で推移し平均値は上回ってはいるが、未だ十分に利用されていない。人口の減少も見据え、将来の施設規模等は汚水処理構想に定める方向性に基づき検討が必要である。
〇水洗化率
　平均値を20％以上下回る平均62.4％と、依然として低いレベルで推移している状況である。これは未だ未接続が多く事業目的である水質保全が十分に図れておらず、また使用料収入が補てんされない分、町の一般財源への依存度を高めているので、水洗化率向上のため普及・啓蒙活動の強化が必要である。
</t>
    <rPh sb="238" eb="240">
      <t>キキ</t>
    </rPh>
    <rPh sb="240" eb="242">
      <t>コウシン</t>
    </rPh>
    <rPh sb="243" eb="246">
      <t>ジンケンヒ</t>
    </rPh>
    <rPh sb="247" eb="249">
      <t>ヨクセイ</t>
    </rPh>
    <rPh sb="258" eb="260">
      <t>ゲンショウ</t>
    </rPh>
    <rPh sb="300" eb="301">
      <t>ウエ</t>
    </rPh>
    <rPh sb="423" eb="424">
      <t>イマ</t>
    </rPh>
    <rPh sb="425" eb="428">
      <t>ミセツゾク</t>
    </rPh>
    <rPh sb="429" eb="430">
      <t>オオ</t>
    </rPh>
    <rPh sb="431" eb="433">
      <t>ジギョウ</t>
    </rPh>
    <phoneticPr fontId="15"/>
  </si>
  <si>
    <t>　当町の農業集落排水事業は、一番早い平成13年6月の十余三地区供用開始から平成31年3月で満17年9箇月が経過する。一番遅い林地区でも、平成15年8月の供用開始から満15年7箇月の経過となる。管路の耐用年数の50年までまだ年数はあるが、地震や振動、経年による破損はないかなど、今後は調査が必要である。</t>
    <rPh sb="118" eb="120">
      <t>ジシン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</si>
</sst>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C-4AA2-A00A-8B2F6557B9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9CDC-4AA2-A00A-8B2F6557B9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56.91</c:v>
                </c:pt>
                <c:pt idx="1">
                  <c:v>56.49</c:v>
                </c:pt>
                <c:pt idx="2">
                  <c:v>56.17</c:v>
                </c:pt>
                <c:pt idx="3">
                  <c:v>55.53</c:v>
                </c:pt>
                <c:pt idx="4">
                  <c:v>55.74</c:v>
                </c:pt>
              </c:numCache>
            </c:numRef>
          </c:val>
          <c:extLst>
            <c:ext xmlns:c16="http://schemas.microsoft.com/office/drawing/2014/chart" uri="{C3380CC4-5D6E-409C-BE32-E72D297353CC}">
              <c16:uniqueId val="{00000000-47A4-45D7-A3C1-27036C3330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47A4-45D7-A3C1-27036C3330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59.96</c:v>
                </c:pt>
                <c:pt idx="1">
                  <c:v>61.48</c:v>
                </c:pt>
                <c:pt idx="2">
                  <c:v>62.08</c:v>
                </c:pt>
                <c:pt idx="3">
                  <c:v>64.040000000000006</c:v>
                </c:pt>
                <c:pt idx="4">
                  <c:v>64.45</c:v>
                </c:pt>
              </c:numCache>
            </c:numRef>
          </c:val>
          <c:extLst>
            <c:ext xmlns:c16="http://schemas.microsoft.com/office/drawing/2014/chart" uri="{C3380CC4-5D6E-409C-BE32-E72D297353CC}">
              <c16:uniqueId val="{00000000-DF39-410A-B360-AF19ECCD6B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DF39-410A-B360-AF19ECCD6B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94.77</c:v>
                </c:pt>
                <c:pt idx="1">
                  <c:v>100.09</c:v>
                </c:pt>
                <c:pt idx="2">
                  <c:v>101.68</c:v>
                </c:pt>
                <c:pt idx="3">
                  <c:v>101.01</c:v>
                </c:pt>
                <c:pt idx="4">
                  <c:v>97.49</c:v>
                </c:pt>
              </c:numCache>
            </c:numRef>
          </c:val>
          <c:extLst>
            <c:ext xmlns:c16="http://schemas.microsoft.com/office/drawing/2014/chart" uri="{C3380CC4-5D6E-409C-BE32-E72D297353CC}">
              <c16:uniqueId val="{00000000-100B-42D9-9708-F4A53011B8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0B-42D9-9708-F4A53011B8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25-469C-9BD4-9DAC0BA971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25-469C-9BD4-9DAC0BA971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B-45E4-8EF1-C42FE1FC7C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B-45E4-8EF1-C42FE1FC7C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3-406B-A868-E9E721FDFA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3-406B-A868-E9E721FDFA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1-4C68-B4B2-3978B9C1CD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1-4C68-B4B2-3978B9C1CD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3031.05</c:v>
                </c:pt>
                <c:pt idx="3">
                  <c:v>0</c:v>
                </c:pt>
                <c:pt idx="4">
                  <c:v>0</c:v>
                </c:pt>
              </c:numCache>
            </c:numRef>
          </c:val>
          <c:extLst>
            <c:ext xmlns:c16="http://schemas.microsoft.com/office/drawing/2014/chart" uri="{C3380CC4-5D6E-409C-BE32-E72D297353CC}">
              <c16:uniqueId val="{00000000-453C-42EB-A8A6-1E54E4F691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453C-42EB-A8A6-1E54E4F691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52.96</c:v>
                </c:pt>
                <c:pt idx="1">
                  <c:v>54.17</c:v>
                </c:pt>
                <c:pt idx="2">
                  <c:v>54.63</c:v>
                </c:pt>
                <c:pt idx="3">
                  <c:v>67.62</c:v>
                </c:pt>
                <c:pt idx="4">
                  <c:v>65.59</c:v>
                </c:pt>
              </c:numCache>
            </c:numRef>
          </c:val>
          <c:extLst>
            <c:ext xmlns:c16="http://schemas.microsoft.com/office/drawing/2014/chart" uri="{C3380CC4-5D6E-409C-BE32-E72D297353CC}">
              <c16:uniqueId val="{00000000-5078-46BE-AFB2-434BCA036E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5078-46BE-AFB2-434BCA036E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237.23</c:v>
                </c:pt>
                <c:pt idx="1">
                  <c:v>245.57</c:v>
                </c:pt>
                <c:pt idx="2">
                  <c:v>244</c:v>
                </c:pt>
                <c:pt idx="3">
                  <c:v>199.73</c:v>
                </c:pt>
                <c:pt idx="4">
                  <c:v>202.94</c:v>
                </c:pt>
              </c:numCache>
            </c:numRef>
          </c:val>
          <c:extLst>
            <c:ext xmlns:c16="http://schemas.microsoft.com/office/drawing/2014/chart" uri="{C3380CC4-5D6E-409C-BE32-E72D297353CC}">
              <c16:uniqueId val="{00000000-F47D-413D-8FE9-056760FADF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F47D-413D-8FE9-056760FADF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多古町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14943</v>
      </c>
      <c r="AM8" s="49"/>
      <c r="AN8" s="49"/>
      <c r="AO8" s="49"/>
      <c r="AP8" s="49"/>
      <c r="AQ8" s="49"/>
      <c r="AR8" s="49"/>
      <c r="AS8" s="49"/>
      <c r="AT8" s="44">
        <f>データ!T6</f>
        <v>72.8</v>
      </c>
      <c r="AU8" s="44"/>
      <c r="AV8" s="44"/>
      <c r="AW8" s="44"/>
      <c r="AX8" s="44"/>
      <c r="AY8" s="44"/>
      <c r="AZ8" s="44"/>
      <c r="BA8" s="44"/>
      <c r="BB8" s="44">
        <f>データ!U6</f>
        <v>205.26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17.87</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2658</v>
      </c>
      <c r="AM10" s="49"/>
      <c r="AN10" s="49"/>
      <c r="AO10" s="49"/>
      <c r="AP10" s="49"/>
      <c r="AQ10" s="49"/>
      <c r="AR10" s="49"/>
      <c r="AS10" s="49"/>
      <c r="AT10" s="44">
        <f>データ!W6</f>
        <v>0.94</v>
      </c>
      <c r="AU10" s="44"/>
      <c r="AV10" s="44"/>
      <c r="AW10" s="44"/>
      <c r="AX10" s="44"/>
      <c r="AY10" s="44"/>
      <c r="AZ10" s="44"/>
      <c r="BA10" s="44"/>
      <c r="BB10" s="44">
        <f>データ!X6</f>
        <v>2827.66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4IlPL8PY5Qzm/Suv84+mOK1So8HDhqlZARg3/Bvco0xfPCbxajo+XD5XBXTPKPo+3XfotgDAO58RQDxvW5MQ2w==" saltValue="f2AgTfjXxCd7Q2B6g8OU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123471</v>
      </c>
      <c r="D6" s="32">
        <f t="shared" si="3"/>
        <v>47</v>
      </c>
      <c r="E6" s="32">
        <f t="shared" si="3"/>
        <v>17</v>
      </c>
      <c r="F6" s="32">
        <f t="shared" si="3"/>
        <v>5</v>
      </c>
      <c r="G6" s="32">
        <f t="shared" si="3"/>
        <v>0</v>
      </c>
      <c r="H6" s="32" t="str">
        <f t="shared" si="3"/>
        <v>千葉県　多古町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17.87</v>
      </c>
      <c r="Q6" s="33">
        <f t="shared" si="3"/>
        <v>100</v>
      </c>
      <c r="R6" s="33">
        <f t="shared" si="3"/>
        <v>3780</v>
      </c>
      <c r="S6" s="33">
        <f t="shared" si="3"/>
        <v>14943</v>
      </c>
      <c r="T6" s="33">
        <f t="shared" si="3"/>
        <v>72.8</v>
      </c>
      <c r="U6" s="33">
        <f t="shared" si="3"/>
        <v>205.26</v>
      </c>
      <c r="V6" s="33">
        <f t="shared" si="3"/>
        <v>2658</v>
      </c>
      <c r="W6" s="33">
        <f t="shared" si="3"/>
        <v>0.94</v>
      </c>
      <c r="X6" s="33">
        <f t="shared" si="3"/>
        <v>2827.66</v>
      </c>
      <c r="Y6" s="34">
        <f>IF(Y7="",NA(),Y7)</f>
        <v>94.77</v>
      </c>
      <c r="Z6" s="34">
        <f t="shared" ref="Z6:AH6" si="4">IF(Z7="",NA(),Z7)</f>
        <v>100.09</v>
      </c>
      <c r="AA6" s="34">
        <f t="shared" si="4"/>
        <v>101.68</v>
      </c>
      <c r="AB6" s="34">
        <f t="shared" si="4"/>
        <v>101.01</v>
      </c>
      <c r="AC6" s="34">
        <f t="shared" si="4"/>
        <v>97.49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3031.05</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52.96</v>
      </c>
      <c r="BR6" s="34">
        <f t="shared" ref="BR6:BZ6" si="8">IF(BR7="",NA(),BR7)</f>
        <v>54.17</v>
      </c>
      <c r="BS6" s="34">
        <f t="shared" si="8"/>
        <v>54.63</v>
      </c>
      <c r="BT6" s="34">
        <f t="shared" si="8"/>
        <v>67.62</v>
      </c>
      <c r="BU6" s="34">
        <f t="shared" si="8"/>
        <v>65.59</v>
      </c>
      <c r="BV6" s="34">
        <f t="shared" si="8"/>
        <v>41.04</v>
      </c>
      <c r="BW6" s="34">
        <f t="shared" si="8"/>
        <v>41.08</v>
      </c>
      <c r="BX6" s="34">
        <f t="shared" si="8"/>
        <v>41.34</v>
      </c>
      <c r="BY6" s="34">
        <f t="shared" si="8"/>
        <v>55.32</v>
      </c>
      <c r="BZ6" s="34">
        <f t="shared" si="8"/>
        <v>59.8</v>
      </c>
      <c r="CA6" s="33" t="str">
        <f>IF(CA7="","",IF(CA7="-","【-】","【"&amp;SUBSTITUTE(TEXT(CA7,"#,##0.00"),"-","△")&amp;"】"))</f>
        <v>【60.64】</v>
      </c>
      <c r="CB6" s="34">
        <f>IF(CB7="",NA(),CB7)</f>
        <v>237.23</v>
      </c>
      <c r="CC6" s="34">
        <f t="shared" ref="CC6:CK6" si="9">IF(CC7="",NA(),CC7)</f>
        <v>245.57</v>
      </c>
      <c r="CD6" s="34">
        <f t="shared" si="9"/>
        <v>244</v>
      </c>
      <c r="CE6" s="34">
        <f t="shared" si="9"/>
        <v>199.73</v>
      </c>
      <c r="CF6" s="34">
        <f t="shared" si="9"/>
        <v>202.94</v>
      </c>
      <c r="CG6" s="34">
        <f t="shared" si="9"/>
        <v>357.08</v>
      </c>
      <c r="CH6" s="34">
        <f t="shared" si="9"/>
        <v>378.08</v>
      </c>
      <c r="CI6" s="34">
        <f t="shared" si="9"/>
        <v>357.49</v>
      </c>
      <c r="CJ6" s="34">
        <f t="shared" si="9"/>
        <v>283.17</v>
      </c>
      <c r="CK6" s="34">
        <f t="shared" si="9"/>
        <v>263.76</v>
      </c>
      <c r="CL6" s="33" t="str">
        <f>IF(CL7="","",IF(CL7="-","【-】","【"&amp;SUBSTITUTE(TEXT(CL7,"#,##0.00"),"-","△")&amp;"】"))</f>
        <v>【255.52】</v>
      </c>
      <c r="CM6" s="34">
        <f>IF(CM7="",NA(),CM7)</f>
        <v>56.91</v>
      </c>
      <c r="CN6" s="34">
        <f t="shared" ref="CN6:CV6" si="10">IF(CN7="",NA(),CN7)</f>
        <v>56.49</v>
      </c>
      <c r="CO6" s="34">
        <f t="shared" si="10"/>
        <v>56.17</v>
      </c>
      <c r="CP6" s="34">
        <f t="shared" si="10"/>
        <v>55.53</v>
      </c>
      <c r="CQ6" s="34">
        <f t="shared" si="10"/>
        <v>55.74</v>
      </c>
      <c r="CR6" s="34">
        <f t="shared" si="10"/>
        <v>45.95</v>
      </c>
      <c r="CS6" s="34">
        <f t="shared" si="10"/>
        <v>44.69</v>
      </c>
      <c r="CT6" s="34">
        <f t="shared" si="10"/>
        <v>44.69</v>
      </c>
      <c r="CU6" s="34">
        <f t="shared" si="10"/>
        <v>60.65</v>
      </c>
      <c r="CV6" s="34">
        <f t="shared" si="10"/>
        <v>51.75</v>
      </c>
      <c r="CW6" s="33" t="str">
        <f>IF(CW7="","",IF(CW7="-","【-】","【"&amp;SUBSTITUTE(TEXT(CW7,"#,##0.00"),"-","△")&amp;"】"))</f>
        <v>【52.49】</v>
      </c>
      <c r="CX6" s="34">
        <f>IF(CX7="",NA(),CX7)</f>
        <v>59.96</v>
      </c>
      <c r="CY6" s="34">
        <f t="shared" ref="CY6:DG6" si="11">IF(CY7="",NA(),CY7)</f>
        <v>61.48</v>
      </c>
      <c r="CZ6" s="34">
        <f t="shared" si="11"/>
        <v>62.08</v>
      </c>
      <c r="DA6" s="34">
        <f t="shared" si="11"/>
        <v>64.040000000000006</v>
      </c>
      <c r="DB6" s="34">
        <f t="shared" si="11"/>
        <v>64.45</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123471</v>
      </c>
      <c r="D7" s="36">
        <v>47</v>
      </c>
      <c r="E7" s="36">
        <v>17</v>
      </c>
      <c r="F7" s="36">
        <v>5</v>
      </c>
      <c r="G7" s="36">
        <v>0</v>
      </c>
      <c r="H7" s="36" t="s">
        <v>110</v>
      </c>
      <c r="I7" s="36" t="s">
        <v>111</v>
      </c>
      <c r="J7" s="36" t="s">
        <v>112</v>
      </c>
      <c r="K7" s="36" t="s">
        <v>113</v>
      </c>
      <c r="L7" s="36" t="s">
        <v>114</v>
      </c>
      <c r="M7" s="36" t="s">
        <v>115</v>
      </c>
      <c r="N7" s="37" t="s">
        <v>116</v>
      </c>
      <c r="O7" s="37" t="s">
        <v>117</v>
      </c>
      <c r="P7" s="37">
        <v>17.87</v>
      </c>
      <c r="Q7" s="37">
        <v>100</v>
      </c>
      <c r="R7" s="37">
        <v>3780</v>
      </c>
      <c r="S7" s="37">
        <v>14943</v>
      </c>
      <c r="T7" s="37">
        <v>72.8</v>
      </c>
      <c r="U7" s="37">
        <v>205.26</v>
      </c>
      <c r="V7" s="37">
        <v>2658</v>
      </c>
      <c r="W7" s="37">
        <v>0.94</v>
      </c>
      <c r="X7" s="37">
        <v>2827.66</v>
      </c>
      <c r="Y7" s="37">
        <v>94.77</v>
      </c>
      <c r="Z7" s="37">
        <v>100.09</v>
      </c>
      <c r="AA7" s="37">
        <v>101.68</v>
      </c>
      <c r="AB7" s="37">
        <v>101.01</v>
      </c>
      <c r="AC7" s="37">
        <v>97.49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3031.05</v>
      </c>
      <c r="BI7" s="37">
        <v>0</v>
      </c>
      <c r="BJ7" s="37">
        <v>0</v>
      </c>
      <c r="BK7" s="37">
        <v>1117.1099999999999</v>
      </c>
      <c r="BL7" s="37">
        <v>1161.05</v>
      </c>
      <c r="BM7" s="37">
        <v>979.89</v>
      </c>
      <c r="BN7" s="37">
        <v>974.93</v>
      </c>
      <c r="BO7" s="37">
        <v>855.8</v>
      </c>
      <c r="BP7" s="37">
        <v>814.89</v>
      </c>
      <c r="BQ7" s="37">
        <v>52.96</v>
      </c>
      <c r="BR7" s="37">
        <v>54.17</v>
      </c>
      <c r="BS7" s="37">
        <v>54.63</v>
      </c>
      <c r="BT7" s="37">
        <v>67.62</v>
      </c>
      <c r="BU7" s="37">
        <v>65.59</v>
      </c>
      <c r="BV7" s="37">
        <v>41.04</v>
      </c>
      <c r="BW7" s="37">
        <v>41.08</v>
      </c>
      <c r="BX7" s="37">
        <v>41.34</v>
      </c>
      <c r="BY7" s="37">
        <v>55.32</v>
      </c>
      <c r="BZ7" s="37">
        <v>59.8</v>
      </c>
      <c r="CA7" s="37">
        <v>60.64</v>
      </c>
      <c r="CB7" s="37">
        <v>237.23</v>
      </c>
      <c r="CC7" s="37">
        <v>245.57</v>
      </c>
      <c r="CD7" s="37">
        <v>244</v>
      </c>
      <c r="CE7" s="37">
        <v>199.73</v>
      </c>
      <c r="CF7" s="37">
        <v>202.94</v>
      </c>
      <c r="CG7" s="37">
        <v>357.08</v>
      </c>
      <c r="CH7" s="37">
        <v>378.08</v>
      </c>
      <c r="CI7" s="37">
        <v>357.49</v>
      </c>
      <c r="CJ7" s="37">
        <v>283.17</v>
      </c>
      <c r="CK7" s="37">
        <v>263.76</v>
      </c>
      <c r="CL7" s="37">
        <v>255.52</v>
      </c>
      <c r="CM7" s="37">
        <v>56.91</v>
      </c>
      <c r="CN7" s="37">
        <v>56.49</v>
      </c>
      <c r="CO7" s="37">
        <v>56.17</v>
      </c>
      <c r="CP7" s="37">
        <v>55.53</v>
      </c>
      <c r="CQ7" s="37">
        <v>55.74</v>
      </c>
      <c r="CR7" s="37">
        <v>45.95</v>
      </c>
      <c r="CS7" s="37">
        <v>44.69</v>
      </c>
      <c r="CT7" s="37">
        <v>44.69</v>
      </c>
      <c r="CU7" s="37">
        <v>60.65</v>
      </c>
      <c r="CV7" s="37">
        <v>51.75</v>
      </c>
      <c r="CW7" s="37">
        <v>52.49</v>
      </c>
      <c r="CX7" s="37">
        <v>59.96</v>
      </c>
      <c r="CY7" s="37">
        <v>61.48</v>
      </c>
      <c r="CZ7" s="37">
        <v>62.08</v>
      </c>
      <c r="DA7" s="37">
        <v>64.040000000000006</v>
      </c>
      <c r="DB7" s="37">
        <v>64.45</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2018-12-03T09:23:12Z</dcterms:created>
  <dcterms:modified xsi:type="dcterms:W3CDTF">2019-02-21T03:26:44Z</dcterms:modified>
  <cp:category/>
</cp:coreProperties>
</file>