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<sst xmlns="http://schemas.openxmlformats.org/spreadsheetml/2006/main" count="232" uniqueCount="120">
  <si>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</si>
  <si>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</si>
  <si>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</si>
  <si>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</si>
  <si>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</si>
  <si>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</si>
  <si>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</si>
  <si>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</si>
  <si>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</si>
  <si>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</si>
  <si>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</si>
  <si>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</si>
  <si>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</si>
  <si>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</si>
  <si>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</si>
  <si>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</si>
  <si>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</si>
  <si>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</si>
  <si>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</si>
  <si>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</si>
  <si>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</si>
  <si>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</si>
  <si>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</si>
  <si>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</si>
  <si>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</si>
  <si>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</si>
  <si>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</si>
  <si>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</si>
  <si>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</si>
  <si>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</si>
  <si>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</si>
  <si>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</si>
  <si>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</si>
  <si>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</si>
  <si>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</si>
  <si>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</si>
  <si>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</si>
  <si>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</si>
  <si>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</si>
  <si>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</si>
  <si>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</si>
  <si>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</si>
  <si>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</si>
  <si>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</si>
  <si>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</si>
  <si>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</si>
  <si>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</si>
  <si>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</si>
  <si>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</si>
  <si>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</si>
  <si>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</si>
  <si>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</si>
  <si>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</si>
  <si>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</si>
  <si>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</si>
  <si>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</si>
  <si>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</si>
  <si>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</si>
  <si>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</si>
  <si>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</si>
  <si>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</si>
  <si>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</si>
  <si>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</si>
  <si>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</si>
  <si>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</si>
  <si>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</si>
  <si>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</si>
  <si>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</si>
  <si>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</si>
  <si>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</si>
  <si>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</si>
  <si>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</si>
  <si>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</si>
  <si>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</si>
  <si>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</si>
  <si>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</si>
  <si>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</si>
  <si>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</si>
  <si>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</si>
  <si>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</si>
  <si>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</si>
  <si>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</si>
  <si>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</si>
  <si>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</si>
  <si>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</si>
  <si>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</si>
  <si>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</si>
  <si>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</si>
  <si>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</si>
  <si>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</si>
  <si>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</si>
  <si>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</si>
  <si>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</si>
  <si>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</si>
  <si>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</si>
  <si>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</si>
  <si>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</si>
  <si>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</si>
  <si>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</si>
  <si>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</si>
  <si>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</si>
  <si>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</si>
  <si>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</si>
  <si>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</si>
  <si>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</si>
  <si>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東庄町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</si>
  <si>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</si>
  <si>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</si>
  <si>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</si>
  <si>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</si>
  <si>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</si>
  <si>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</si>
  <si>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</si>
  <si>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</si>
  <si>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</si>
  <si>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</si>
  <si>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</si>
  <si>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累積欠損金が無いことから経営状態は良好であると言えます。経常収支比率や流動化率は類似団体の平均を上回っていますが、料金回収率は平均を下回り、給水原価は平均を上回っています。これは、経常費用に占める受水費の割合が６５．９％と高く、経営を圧迫しており、千葉県や町一般会計からの補助金を受けているためです。また、企業債残高対給水収益比率については類似団体に比べ企業債残高が少ないと言える反面、施設の老朽化が進んでいることもあり更新時期（新堀配水場低区配水池　平成３１年更新予定）が迫っています。</t>
    <rPh sb="0" eb="2">
      <t>ルイセキ</t>
    </rPh>
    <rPh sb="2" eb="5">
      <t>ケッソンキン</t>
    </rPh>
    <rPh sb="6" eb="7">
      <t>ナ</t>
    </rPh>
    <rPh sb="12" eb="14">
      <t>ケイエイ</t>
    </rPh>
    <rPh sb="14" eb="16">
      <t>ジョウタイ</t>
    </rPh>
    <rPh sb="17" eb="19">
      <t>リョウコウ</t>
    </rPh>
    <rPh sb="23" eb="24">
      <t>イ</t>
    </rPh>
    <rPh sb="28" eb="30">
      <t>ケイジョウ</t>
    </rPh>
    <rPh sb="30" eb="32">
      <t>シュウシ</t>
    </rPh>
    <rPh sb="32" eb="34">
      <t>ヒリツ</t>
    </rPh>
    <rPh sb="35" eb="38">
      <t>リュウドウカ</t>
    </rPh>
    <rPh sb="38" eb="39">
      <t>リツ</t>
    </rPh>
    <rPh sb="40" eb="42">
      <t>ルイジ</t>
    </rPh>
    <rPh sb="42" eb="44">
      <t>ダンタイ</t>
    </rPh>
    <rPh sb="45" eb="47">
      <t>ヘイキン</t>
    </rPh>
    <rPh sb="48" eb="50">
      <t>ウワマワ</t>
    </rPh>
    <rPh sb="57" eb="59">
      <t>リョウキン</t>
    </rPh>
    <rPh sb="59" eb="61">
      <t>カイシュウ</t>
    </rPh>
    <rPh sb="61" eb="62">
      <t>リツ</t>
    </rPh>
    <rPh sb="63" eb="65">
      <t>ヘイキン</t>
    </rPh>
    <rPh sb="66" eb="68">
      <t>シタマワ</t>
    </rPh>
    <rPh sb="70" eb="72">
      <t>キュウスイ</t>
    </rPh>
    <rPh sb="72" eb="74">
      <t>ゲンカ</t>
    </rPh>
    <rPh sb="75" eb="77">
      <t>ヘイキン</t>
    </rPh>
    <rPh sb="78" eb="80">
      <t>ウワマワ</t>
    </rPh>
    <rPh sb="90" eb="92">
      <t>ケイジョウ</t>
    </rPh>
    <rPh sb="92" eb="94">
      <t>ヒヨウ</t>
    </rPh>
    <rPh sb="95" eb="96">
      <t>シ</t>
    </rPh>
    <rPh sb="98" eb="99">
      <t>ジュ</t>
    </rPh>
    <rPh sb="99" eb="100">
      <t>スイ</t>
    </rPh>
    <rPh sb="100" eb="101">
      <t>ヒ</t>
    </rPh>
    <rPh sb="102" eb="104">
      <t>ワリアイ</t>
    </rPh>
    <rPh sb="111" eb="112">
      <t>タカ</t>
    </rPh>
    <rPh sb="114" eb="116">
      <t>ケイエイ</t>
    </rPh>
    <rPh sb="117" eb="119">
      <t>アッパク</t>
    </rPh>
    <rPh sb="124" eb="127">
      <t>チバケン</t>
    </rPh>
    <rPh sb="128" eb="129">
      <t>マチ</t>
    </rPh>
    <rPh sb="129" eb="131">
      <t>イッパン</t>
    </rPh>
    <rPh sb="131" eb="133">
      <t>カイケイ</t>
    </rPh>
    <rPh sb="136" eb="139">
      <t>ホジョキン</t>
    </rPh>
    <rPh sb="140" eb="141">
      <t>ウ</t>
    </rPh>
    <rPh sb="153" eb="155">
      <t>キギョウ</t>
    </rPh>
    <rPh sb="155" eb="156">
      <t>サイ</t>
    </rPh>
    <rPh sb="156" eb="158">
      <t>ザンダカ</t>
    </rPh>
    <rPh sb="158" eb="159">
      <t>タイ</t>
    </rPh>
    <rPh sb="159" eb="161">
      <t>キュウスイ</t>
    </rPh>
    <rPh sb="161" eb="163">
      <t>シュウエキ</t>
    </rPh>
    <rPh sb="163" eb="165">
      <t>ヒリツ</t>
    </rPh>
    <rPh sb="170" eb="172">
      <t>ルイジ</t>
    </rPh>
    <rPh sb="172" eb="174">
      <t>ダンタイ</t>
    </rPh>
    <rPh sb="175" eb="176">
      <t>クラ</t>
    </rPh>
    <rPh sb="177" eb="179">
      <t>キギョウ</t>
    </rPh>
    <rPh sb="179" eb="180">
      <t>サイ</t>
    </rPh>
    <rPh sb="180" eb="182">
      <t>ザンダカ</t>
    </rPh>
    <rPh sb="183" eb="184">
      <t>スク</t>
    </rPh>
    <rPh sb="187" eb="188">
      <t>イ</t>
    </rPh>
    <rPh sb="190" eb="192">
      <t>ハンメン</t>
    </rPh>
    <rPh sb="193" eb="195">
      <t>シセツ</t>
    </rPh>
    <rPh sb="196" eb="199">
      <t>ロウキュウカ</t>
    </rPh>
    <rPh sb="200" eb="201">
      <t>スス</t>
    </rPh>
    <rPh sb="210" eb="212">
      <t>コウシン</t>
    </rPh>
    <rPh sb="212" eb="214">
      <t>ジキ</t>
    </rPh>
    <rPh sb="215" eb="217">
      <t>シンボリ</t>
    </rPh>
    <rPh sb="217" eb="219">
      <t>ハイスイ</t>
    </rPh>
    <rPh sb="219" eb="220">
      <t>ジョウ</t>
    </rPh>
    <rPh sb="220" eb="221">
      <t>テイ</t>
    </rPh>
    <rPh sb="221" eb="222">
      <t>ク</t>
    </rPh>
    <rPh sb="222" eb="224">
      <t>ハイスイ</t>
    </rPh>
    <rPh sb="224" eb="225">
      <t>チ</t>
    </rPh>
    <rPh sb="226" eb="228">
      <t>ヘイセイ</t>
    </rPh>
    <rPh sb="230" eb="231">
      <t>ネン</t>
    </rPh>
    <rPh sb="231" eb="233">
      <t>コウシン</t>
    </rPh>
    <rPh sb="233" eb="235">
      <t>ヨテイ</t>
    </rPh>
    <rPh sb="237" eb="238">
      <t>セマ</t>
    </rPh>
    <phoneticPr fontId="4"/>
  </si>
  <si>
    <t>現在、経年管は無いものの、有形固定資産減価償却率は類似団体の平均を超えており、老朽化が進んでいます。有収率を見ると類似団体の平均を上回っており、漏水等の無収水量が少ない良好な状態にありますが、今後は更新（水道事業初期の管が平成３２年度から法定耐用年数を経過し始める）を検討しなければなりません。また、施設の老朽化に伴い今後修繕費が大幅に増加することを見込まなければなりません。</t>
    <rPh sb="0" eb="2">
      <t>ゲンザイ</t>
    </rPh>
    <rPh sb="3" eb="5">
      <t>ケイネン</t>
    </rPh>
    <rPh sb="5" eb="6">
      <t>カン</t>
    </rPh>
    <rPh sb="7" eb="8">
      <t>ナ</t>
    </rPh>
    <rPh sb="13" eb="15">
      <t>ユウケイ</t>
    </rPh>
    <rPh sb="15" eb="17">
      <t>コテイ</t>
    </rPh>
    <rPh sb="17" eb="19">
      <t>シサン</t>
    </rPh>
    <rPh sb="19" eb="21">
      <t>ゲンカ</t>
    </rPh>
    <rPh sb="21" eb="23">
      <t>ショウキャク</t>
    </rPh>
    <rPh sb="23" eb="24">
      <t>リツ</t>
    </rPh>
    <rPh sb="25" eb="27">
      <t>ルイジ</t>
    </rPh>
    <rPh sb="27" eb="29">
      <t>ダンタイ</t>
    </rPh>
    <rPh sb="30" eb="32">
      <t>ヘイキン</t>
    </rPh>
    <rPh sb="33" eb="34">
      <t>コ</t>
    </rPh>
    <rPh sb="39" eb="42">
      <t>ロウキュウカ</t>
    </rPh>
    <rPh sb="43" eb="44">
      <t>スス</t>
    </rPh>
    <rPh sb="50" eb="51">
      <t>ユウ</t>
    </rPh>
    <rPh sb="51" eb="52">
      <t>シュウ</t>
    </rPh>
    <rPh sb="52" eb="53">
      <t>リツ</t>
    </rPh>
    <rPh sb="54" eb="55">
      <t>ミ</t>
    </rPh>
    <rPh sb="57" eb="59">
      <t>ルイジ</t>
    </rPh>
    <rPh sb="59" eb="61">
      <t>ダンタイ</t>
    </rPh>
    <rPh sb="62" eb="64">
      <t>ヘイキン</t>
    </rPh>
    <rPh sb="65" eb="67">
      <t>ウワマワ</t>
    </rPh>
    <rPh sb="72" eb="75">
      <t>ロウスイトウ</t>
    </rPh>
    <rPh sb="76" eb="77">
      <t>ム</t>
    </rPh>
    <rPh sb="77" eb="78">
      <t>シュウ</t>
    </rPh>
    <rPh sb="78" eb="80">
      <t>スイリョウ</t>
    </rPh>
    <rPh sb="81" eb="82">
      <t>スク</t>
    </rPh>
    <rPh sb="84" eb="86">
      <t>リョウコウ</t>
    </rPh>
    <rPh sb="87" eb="89">
      <t>ジョウタイ</t>
    </rPh>
    <rPh sb="96" eb="98">
      <t>コンゴ</t>
    </rPh>
    <rPh sb="99" eb="101">
      <t>コウシン</t>
    </rPh>
    <rPh sb="102" eb="104">
      <t>スイドウ</t>
    </rPh>
    <rPh sb="104" eb="106">
      <t>ジギョウ</t>
    </rPh>
    <rPh sb="106" eb="108">
      <t>ショキ</t>
    </rPh>
    <rPh sb="109" eb="110">
      <t>カン</t>
    </rPh>
    <rPh sb="111" eb="113">
      <t>ヘイセイ</t>
    </rPh>
    <rPh sb="115" eb="117">
      <t>ネンド</t>
    </rPh>
    <rPh sb="119" eb="121">
      <t>ホウテイ</t>
    </rPh>
    <rPh sb="121" eb="123">
      <t>タイヨウ</t>
    </rPh>
    <rPh sb="123" eb="125">
      <t>ネンスウ</t>
    </rPh>
    <rPh sb="126" eb="128">
      <t>ケイカ</t>
    </rPh>
    <rPh sb="129" eb="130">
      <t>ハジ</t>
    </rPh>
    <rPh sb="134" eb="136">
      <t>ケントウ</t>
    </rPh>
    <rPh sb="150" eb="152">
      <t>シセツ</t>
    </rPh>
    <rPh sb="153" eb="156">
      <t>ロウキュウカ</t>
    </rPh>
    <rPh sb="157" eb="158">
      <t>トモナ</t>
    </rPh>
    <rPh sb="159" eb="161">
      <t>コンゴ</t>
    </rPh>
    <rPh sb="161" eb="164">
      <t>シュウゼンヒ</t>
    </rPh>
    <rPh sb="165" eb="167">
      <t>オオハバ</t>
    </rPh>
    <rPh sb="168" eb="170">
      <t>ゾウカ</t>
    </rPh>
    <rPh sb="175" eb="177">
      <t>ミコ</t>
    </rPh>
    <phoneticPr fontId="4"/>
  </si>
  <si>
    <t>現在の経営状況については概ね良好と言えますが、今後は人口減少などから給水収益が減少する反面、施設の更新や修繕などの費用が増加し厳しい経営が予想されます。このようなことから、水道未加入者の推進を図り、普及率の向上に努めるとともに、費用の削減を図ります。また、施設の老朽化については、現状の施設の利用率が、類似団体の平均を下回っていることなどから、適正な規模での更新計画を検討し水道事業の安定経営に努めます。</t>
    <rPh sb="0" eb="2">
      <t>ゲンザイ</t>
    </rPh>
    <rPh sb="3" eb="5">
      <t>ケイエイ</t>
    </rPh>
    <rPh sb="5" eb="7">
      <t>ジョウキョウ</t>
    </rPh>
    <rPh sb="12" eb="13">
      <t>オオム</t>
    </rPh>
    <rPh sb="14" eb="16">
      <t>リョウコウ</t>
    </rPh>
    <rPh sb="17" eb="18">
      <t>イ</t>
    </rPh>
    <rPh sb="23" eb="25">
      <t>コンゴ</t>
    </rPh>
    <rPh sb="26" eb="28">
      <t>ジンコウ</t>
    </rPh>
    <rPh sb="28" eb="30">
      <t>ゲンショウ</t>
    </rPh>
    <rPh sb="34" eb="36">
      <t>キュウスイ</t>
    </rPh>
    <rPh sb="36" eb="38">
      <t>シュウエキ</t>
    </rPh>
    <rPh sb="39" eb="41">
      <t>ゲンショウ</t>
    </rPh>
    <rPh sb="43" eb="45">
      <t>ハンメン</t>
    </rPh>
    <rPh sb="46" eb="48">
      <t>シセツ</t>
    </rPh>
    <rPh sb="49" eb="51">
      <t>コウシン</t>
    </rPh>
    <rPh sb="52" eb="54">
      <t>シュウゼン</t>
    </rPh>
    <rPh sb="57" eb="59">
      <t>ヒヨウ</t>
    </rPh>
    <rPh sb="60" eb="62">
      <t>ゾウカ</t>
    </rPh>
    <rPh sb="63" eb="64">
      <t>キビ</t>
    </rPh>
    <rPh sb="66" eb="68">
      <t>ケイエイ</t>
    </rPh>
    <rPh sb="69" eb="71">
      <t>ヨソウ</t>
    </rPh>
    <rPh sb="86" eb="88">
      <t>スイドウ</t>
    </rPh>
    <rPh sb="88" eb="92">
      <t>ミカニュウシャ</t>
    </rPh>
    <rPh sb="93" eb="95">
      <t>スイシン</t>
    </rPh>
    <rPh sb="96" eb="97">
      <t>ハカ</t>
    </rPh>
    <rPh sb="99" eb="101">
      <t>フキュウ</t>
    </rPh>
    <rPh sb="101" eb="102">
      <t>リツ</t>
    </rPh>
    <rPh sb="103" eb="105">
      <t>コウジョウ</t>
    </rPh>
    <rPh sb="106" eb="107">
      <t>ツト</t>
    </rPh>
    <rPh sb="114" eb="116">
      <t>ヒヨウ</t>
    </rPh>
    <rPh sb="117" eb="119">
      <t>サクゲン</t>
    </rPh>
    <rPh sb="120" eb="121">
      <t>ハカ</t>
    </rPh>
    <rPh sb="128" eb="130">
      <t>シセツ</t>
    </rPh>
    <rPh sb="131" eb="134">
      <t>ロウキュウカ</t>
    </rPh>
    <rPh sb="140" eb="142">
      <t>ゲンジョウ</t>
    </rPh>
    <rPh sb="143" eb="145">
      <t>シセツ</t>
    </rPh>
    <rPh sb="146" eb="149">
      <t>リヨウリツ</t>
    </rPh>
    <rPh sb="151" eb="153">
      <t>ルイジ</t>
    </rPh>
    <rPh sb="153" eb="155">
      <t>ダンタイ</t>
    </rPh>
    <rPh sb="156" eb="158">
      <t>ヘイキン</t>
    </rPh>
    <rPh sb="159" eb="161">
      <t>シタマワ</t>
    </rPh>
    <rPh sb="172" eb="174">
      <t>テキセイ</t>
    </rPh>
    <rPh sb="175" eb="177">
      <t>キボ</t>
    </rPh>
    <rPh sb="179" eb="181">
      <t>コウシン</t>
    </rPh>
    <rPh sb="181" eb="183">
      <t>ケイカク</t>
    </rPh>
    <rPh sb="184" eb="186">
      <t>ケントウ</t>
    </rPh>
    <rPh sb="187" eb="189">
      <t>スイドウ</t>
    </rPh>
    <rPh sb="189" eb="191">
      <t>ジギョウ</t>
    </rPh>
    <rPh sb="192" eb="194">
      <t>アンテイ</t>
    </rPh>
    <rPh sb="194" eb="196">
      <t>ケイエイ</t>
    </rPh>
    <rPh sb="197" eb="19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</si>
</sst>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0.01</c:v>
                </c:pt>
                <c:pt idx="3" formatCode="#,##0.00;&quot;△&quot;#,##0.00;&quot;-&quot;">
                  <c:v>0.02</c:v>
                </c:pt>
                <c:pt idx="4">
                  <c:v>0</c:v>
                </c:pt>
              </c:numCache>
            </c:numRef>
          </c:val>
          <c:extLst>
            <c:ext xmlns:c16="http://schemas.microsoft.com/office/drawing/2014/chart" uri="{C3380CC4-5D6E-409C-BE32-E72D297353CC}">
              <c16:uniqueId val="{00000000-1043-42FF-AE51-F10DB2403DFB}"/>
            </c:ext>
          </c:extLst>
        </c:ser>
        <c:dLbls>
          <c:showLegendKey val="0"/>
          <c:showVal val="0"/>
          <c:showCatName val="0"/>
          <c:showSerName val="0"/>
          <c:showPercent val="0"/>
          <c:showBubbleSize val="0"/>
        </c:dLbls>
        <c:gapWidth val="150"/>
        <c:axId val="584508960"/>
        <c:axId val="58450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1043-42FF-AE51-F10DB2403DFB}"/>
            </c:ext>
          </c:extLst>
        </c:ser>
        <c:dLbls>
          <c:showLegendKey val="0"/>
          <c:showVal val="0"/>
          <c:showCatName val="0"/>
          <c:showSerName val="0"/>
          <c:showPercent val="0"/>
          <c:showBubbleSize val="0"/>
        </c:dLbls>
        <c:marker val="1"/>
        <c:smooth val="0"/>
        <c:axId val="584508960"/>
        <c:axId val="584508568"/>
      </c:lineChart>
      <c:dateAx>
        <c:axId val="584508960"/>
        <c:scaling>
          <c:orientation val="minMax"/>
        </c:scaling>
        <c:delete val="1"/>
        <c:axPos val="b"/>
        <c:numFmt formatCode="ge" sourceLinked="1"/>
        <c:majorTickMark val="none"/>
        <c:minorTickMark val="none"/>
        <c:tickLblPos val="none"/>
        <c:crossAx val="584508568"/>
        <c:crosses val="autoZero"/>
        <c:auto val="1"/>
        <c:lblOffset val="100"/>
        <c:baseTimeUnit val="years"/>
      </c:dateAx>
      <c:valAx>
        <c:axId val="58450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5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49.41</c:v>
                </c:pt>
                <c:pt idx="1">
                  <c:v>48.73</c:v>
                </c:pt>
                <c:pt idx="2">
                  <c:v>48.61</c:v>
                </c:pt>
                <c:pt idx="3">
                  <c:v>48.89</c:v>
                </c:pt>
                <c:pt idx="4">
                  <c:v>49.97</c:v>
                </c:pt>
              </c:numCache>
            </c:numRef>
          </c:val>
          <c:extLst>
            <c:ext xmlns:c16="http://schemas.microsoft.com/office/drawing/2014/chart" uri="{C3380CC4-5D6E-409C-BE32-E72D297353CC}">
              <c16:uniqueId val="{00000000-9DC9-407E-85B4-8CD842ADE947}"/>
            </c:ext>
          </c:extLst>
        </c:ser>
        <c:dLbls>
          <c:showLegendKey val="0"/>
          <c:showVal val="0"/>
          <c:showCatName val="0"/>
          <c:showSerName val="0"/>
          <c:showPercent val="0"/>
          <c:showBubbleSize val="0"/>
        </c:dLbls>
        <c:gapWidth val="150"/>
        <c:axId val="582526424"/>
        <c:axId val="59256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9DC9-407E-85B4-8CD842ADE947}"/>
            </c:ext>
          </c:extLst>
        </c:ser>
        <c:dLbls>
          <c:showLegendKey val="0"/>
          <c:showVal val="0"/>
          <c:showCatName val="0"/>
          <c:showSerName val="0"/>
          <c:showPercent val="0"/>
          <c:showBubbleSize val="0"/>
        </c:dLbls>
        <c:marker val="1"/>
        <c:smooth val="0"/>
        <c:axId val="582526424"/>
        <c:axId val="592563872"/>
      </c:lineChart>
      <c:dateAx>
        <c:axId val="582526424"/>
        <c:scaling>
          <c:orientation val="minMax"/>
        </c:scaling>
        <c:delete val="1"/>
        <c:axPos val="b"/>
        <c:numFmt formatCode="ge" sourceLinked="1"/>
        <c:majorTickMark val="none"/>
        <c:minorTickMark val="none"/>
        <c:tickLblPos val="none"/>
        <c:crossAx val="592563872"/>
        <c:crosses val="autoZero"/>
        <c:auto val="1"/>
        <c:lblOffset val="100"/>
        <c:baseTimeUnit val="years"/>
      </c:dateAx>
      <c:valAx>
        <c:axId val="5925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52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96.95</c:v>
                </c:pt>
                <c:pt idx="1">
                  <c:v>97.93</c:v>
                </c:pt>
                <c:pt idx="2">
                  <c:v>97.96</c:v>
                </c:pt>
                <c:pt idx="3">
                  <c:v>97.7</c:v>
                </c:pt>
                <c:pt idx="4">
                  <c:v>97.13</c:v>
                </c:pt>
              </c:numCache>
            </c:numRef>
          </c:val>
          <c:extLst>
            <c:ext xmlns:c16="http://schemas.microsoft.com/office/drawing/2014/chart" uri="{C3380CC4-5D6E-409C-BE32-E72D297353CC}">
              <c16:uniqueId val="{00000000-C8E5-4E19-9CB8-8434467B563E}"/>
            </c:ext>
          </c:extLst>
        </c:ser>
        <c:dLbls>
          <c:showLegendKey val="0"/>
          <c:showVal val="0"/>
          <c:showCatName val="0"/>
          <c:showSerName val="0"/>
          <c:showPercent val="0"/>
          <c:showBubbleSize val="0"/>
        </c:dLbls>
        <c:gapWidth val="150"/>
        <c:axId val="592565048"/>
        <c:axId val="59256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C8E5-4E19-9CB8-8434467B563E}"/>
            </c:ext>
          </c:extLst>
        </c:ser>
        <c:dLbls>
          <c:showLegendKey val="0"/>
          <c:showVal val="0"/>
          <c:showCatName val="0"/>
          <c:showSerName val="0"/>
          <c:showPercent val="0"/>
          <c:showBubbleSize val="0"/>
        </c:dLbls>
        <c:marker val="1"/>
        <c:smooth val="0"/>
        <c:axId val="592565048"/>
        <c:axId val="592565440"/>
      </c:lineChart>
      <c:dateAx>
        <c:axId val="592565048"/>
        <c:scaling>
          <c:orientation val="minMax"/>
        </c:scaling>
        <c:delete val="1"/>
        <c:axPos val="b"/>
        <c:numFmt formatCode="ge" sourceLinked="1"/>
        <c:majorTickMark val="none"/>
        <c:minorTickMark val="none"/>
        <c:tickLblPos val="none"/>
        <c:crossAx val="592565440"/>
        <c:crosses val="autoZero"/>
        <c:auto val="1"/>
        <c:lblOffset val="100"/>
        <c:baseTimeUnit val="years"/>
      </c:dateAx>
      <c:valAx>
        <c:axId val="5925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56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110.8</c:v>
                </c:pt>
                <c:pt idx="1">
                  <c:v>119.06</c:v>
                </c:pt>
                <c:pt idx="2">
                  <c:v>120.1</c:v>
                </c:pt>
                <c:pt idx="3">
                  <c:v>120.63</c:v>
                </c:pt>
                <c:pt idx="4">
                  <c:v>121.44</c:v>
                </c:pt>
              </c:numCache>
            </c:numRef>
          </c:val>
          <c:extLst>
            <c:ext xmlns:c16="http://schemas.microsoft.com/office/drawing/2014/chart" uri="{C3380CC4-5D6E-409C-BE32-E72D297353CC}">
              <c16:uniqueId val="{00000000-2596-4368-A3C0-000A5DE21FDA}"/>
            </c:ext>
          </c:extLst>
        </c:ser>
        <c:dLbls>
          <c:showLegendKey val="0"/>
          <c:showVal val="0"/>
          <c:showCatName val="0"/>
          <c:showSerName val="0"/>
          <c:showPercent val="0"/>
          <c:showBubbleSize val="0"/>
        </c:dLbls>
        <c:gapWidth val="150"/>
        <c:axId val="584510136"/>
        <c:axId val="58451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2596-4368-A3C0-000A5DE21FDA}"/>
            </c:ext>
          </c:extLst>
        </c:ser>
        <c:dLbls>
          <c:showLegendKey val="0"/>
          <c:showVal val="0"/>
          <c:showCatName val="0"/>
          <c:showSerName val="0"/>
          <c:showPercent val="0"/>
          <c:showBubbleSize val="0"/>
        </c:dLbls>
        <c:marker val="1"/>
        <c:smooth val="0"/>
        <c:axId val="584510136"/>
        <c:axId val="584510528"/>
      </c:lineChart>
      <c:dateAx>
        <c:axId val="584510136"/>
        <c:scaling>
          <c:orientation val="minMax"/>
        </c:scaling>
        <c:delete val="1"/>
        <c:axPos val="b"/>
        <c:numFmt formatCode="ge" sourceLinked="1"/>
        <c:majorTickMark val="none"/>
        <c:minorTickMark val="none"/>
        <c:tickLblPos val="none"/>
        <c:crossAx val="584510528"/>
        <c:crosses val="autoZero"/>
        <c:auto val="1"/>
        <c:lblOffset val="100"/>
        <c:baseTimeUnit val="years"/>
      </c:dateAx>
      <c:valAx>
        <c:axId val="58451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451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64.63</c:v>
                </c:pt>
                <c:pt idx="1">
                  <c:v>70.75</c:v>
                </c:pt>
                <c:pt idx="2">
                  <c:v>72.11</c:v>
                </c:pt>
                <c:pt idx="3">
                  <c:v>73.62</c:v>
                </c:pt>
                <c:pt idx="4">
                  <c:v>75.17</c:v>
                </c:pt>
              </c:numCache>
            </c:numRef>
          </c:val>
          <c:extLst>
            <c:ext xmlns:c16="http://schemas.microsoft.com/office/drawing/2014/chart" uri="{C3380CC4-5D6E-409C-BE32-E72D297353CC}">
              <c16:uniqueId val="{00000000-58C5-4970-89FE-88B23D63325B}"/>
            </c:ext>
          </c:extLst>
        </c:ser>
        <c:dLbls>
          <c:showLegendKey val="0"/>
          <c:showVal val="0"/>
          <c:showCatName val="0"/>
          <c:showSerName val="0"/>
          <c:showPercent val="0"/>
          <c:showBubbleSize val="0"/>
        </c:dLbls>
        <c:gapWidth val="150"/>
        <c:axId val="584511704"/>
        <c:axId val="58770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58C5-4970-89FE-88B23D63325B}"/>
            </c:ext>
          </c:extLst>
        </c:ser>
        <c:dLbls>
          <c:showLegendKey val="0"/>
          <c:showVal val="0"/>
          <c:showCatName val="0"/>
          <c:showSerName val="0"/>
          <c:showPercent val="0"/>
          <c:showBubbleSize val="0"/>
        </c:dLbls>
        <c:marker val="1"/>
        <c:smooth val="0"/>
        <c:axId val="584511704"/>
        <c:axId val="587706832"/>
      </c:lineChart>
      <c:dateAx>
        <c:axId val="584511704"/>
        <c:scaling>
          <c:orientation val="minMax"/>
        </c:scaling>
        <c:delete val="1"/>
        <c:axPos val="b"/>
        <c:numFmt formatCode="ge" sourceLinked="1"/>
        <c:majorTickMark val="none"/>
        <c:minorTickMark val="none"/>
        <c:tickLblPos val="none"/>
        <c:crossAx val="587706832"/>
        <c:crosses val="autoZero"/>
        <c:auto val="1"/>
        <c:lblOffset val="100"/>
        <c:baseTimeUnit val="years"/>
      </c:dateAx>
      <c:valAx>
        <c:axId val="58770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51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C4-4EA0-B618-2EE8790D2A00}"/>
            </c:ext>
          </c:extLst>
        </c:ser>
        <c:dLbls>
          <c:showLegendKey val="0"/>
          <c:showVal val="0"/>
          <c:showCatName val="0"/>
          <c:showSerName val="0"/>
          <c:showPercent val="0"/>
          <c:showBubbleSize val="0"/>
        </c:dLbls>
        <c:gapWidth val="150"/>
        <c:axId val="587707616"/>
        <c:axId val="58770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CDC4-4EA0-B618-2EE8790D2A00}"/>
            </c:ext>
          </c:extLst>
        </c:ser>
        <c:dLbls>
          <c:showLegendKey val="0"/>
          <c:showVal val="0"/>
          <c:showCatName val="0"/>
          <c:showSerName val="0"/>
          <c:showPercent val="0"/>
          <c:showBubbleSize val="0"/>
        </c:dLbls>
        <c:marker val="1"/>
        <c:smooth val="0"/>
        <c:axId val="587707616"/>
        <c:axId val="587708008"/>
      </c:lineChart>
      <c:dateAx>
        <c:axId val="587707616"/>
        <c:scaling>
          <c:orientation val="minMax"/>
        </c:scaling>
        <c:delete val="1"/>
        <c:axPos val="b"/>
        <c:numFmt formatCode="ge" sourceLinked="1"/>
        <c:majorTickMark val="none"/>
        <c:minorTickMark val="none"/>
        <c:tickLblPos val="none"/>
        <c:crossAx val="587708008"/>
        <c:crosses val="autoZero"/>
        <c:auto val="1"/>
        <c:lblOffset val="100"/>
        <c:baseTimeUnit val="years"/>
      </c:dateAx>
      <c:valAx>
        <c:axId val="58770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7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71-46A8-A418-FB36A6623A86}"/>
            </c:ext>
          </c:extLst>
        </c:ser>
        <c:dLbls>
          <c:showLegendKey val="0"/>
          <c:showVal val="0"/>
          <c:showCatName val="0"/>
          <c:showSerName val="0"/>
          <c:showPercent val="0"/>
          <c:showBubbleSize val="0"/>
        </c:dLbls>
        <c:gapWidth val="150"/>
        <c:axId val="587709184"/>
        <c:axId val="58770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CA71-46A8-A418-FB36A6623A86}"/>
            </c:ext>
          </c:extLst>
        </c:ser>
        <c:dLbls>
          <c:showLegendKey val="0"/>
          <c:showVal val="0"/>
          <c:showCatName val="0"/>
          <c:showSerName val="0"/>
          <c:showPercent val="0"/>
          <c:showBubbleSize val="0"/>
        </c:dLbls>
        <c:marker val="1"/>
        <c:smooth val="0"/>
        <c:axId val="587709184"/>
        <c:axId val="587709576"/>
      </c:lineChart>
      <c:dateAx>
        <c:axId val="587709184"/>
        <c:scaling>
          <c:orientation val="minMax"/>
        </c:scaling>
        <c:delete val="1"/>
        <c:axPos val="b"/>
        <c:numFmt formatCode="ge" sourceLinked="1"/>
        <c:majorTickMark val="none"/>
        <c:minorTickMark val="none"/>
        <c:tickLblPos val="none"/>
        <c:crossAx val="587709576"/>
        <c:crosses val="autoZero"/>
        <c:auto val="1"/>
        <c:lblOffset val="100"/>
        <c:baseTimeUnit val="years"/>
      </c:dateAx>
      <c:valAx>
        <c:axId val="587709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77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1514.83</c:v>
                </c:pt>
                <c:pt idx="1">
                  <c:v>1323.1</c:v>
                </c:pt>
                <c:pt idx="2">
                  <c:v>1582.65</c:v>
                </c:pt>
                <c:pt idx="3">
                  <c:v>1827.08</c:v>
                </c:pt>
                <c:pt idx="4">
                  <c:v>1979.96</c:v>
                </c:pt>
              </c:numCache>
            </c:numRef>
          </c:val>
          <c:extLst>
            <c:ext xmlns:c16="http://schemas.microsoft.com/office/drawing/2014/chart" uri="{C3380CC4-5D6E-409C-BE32-E72D297353CC}">
              <c16:uniqueId val="{00000000-35C5-4752-8B89-72D60EEC2E5D}"/>
            </c:ext>
          </c:extLst>
        </c:ser>
        <c:dLbls>
          <c:showLegendKey val="0"/>
          <c:showVal val="0"/>
          <c:showCatName val="0"/>
          <c:showSerName val="0"/>
          <c:showPercent val="0"/>
          <c:showBubbleSize val="0"/>
        </c:dLbls>
        <c:gapWidth val="150"/>
        <c:axId val="586380664"/>
        <c:axId val="5863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35C5-4752-8B89-72D60EEC2E5D}"/>
            </c:ext>
          </c:extLst>
        </c:ser>
        <c:dLbls>
          <c:showLegendKey val="0"/>
          <c:showVal val="0"/>
          <c:showCatName val="0"/>
          <c:showSerName val="0"/>
          <c:showPercent val="0"/>
          <c:showBubbleSize val="0"/>
        </c:dLbls>
        <c:marker val="1"/>
        <c:smooth val="0"/>
        <c:axId val="586380664"/>
        <c:axId val="586381056"/>
      </c:lineChart>
      <c:dateAx>
        <c:axId val="586380664"/>
        <c:scaling>
          <c:orientation val="minMax"/>
        </c:scaling>
        <c:delete val="1"/>
        <c:axPos val="b"/>
        <c:numFmt formatCode="ge" sourceLinked="1"/>
        <c:majorTickMark val="none"/>
        <c:minorTickMark val="none"/>
        <c:tickLblPos val="none"/>
        <c:crossAx val="586381056"/>
        <c:crosses val="autoZero"/>
        <c:auto val="1"/>
        <c:lblOffset val="100"/>
        <c:baseTimeUnit val="years"/>
      </c:dateAx>
      <c:valAx>
        <c:axId val="58638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638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41.9</c:v>
                </c:pt>
                <c:pt idx="1">
                  <c:v>39.83</c:v>
                </c:pt>
                <c:pt idx="2">
                  <c:v>37.9</c:v>
                </c:pt>
                <c:pt idx="3">
                  <c:v>35.369999999999997</c:v>
                </c:pt>
                <c:pt idx="4">
                  <c:v>32.64</c:v>
                </c:pt>
              </c:numCache>
            </c:numRef>
          </c:val>
          <c:extLst>
            <c:ext xmlns:c16="http://schemas.microsoft.com/office/drawing/2014/chart" uri="{C3380CC4-5D6E-409C-BE32-E72D297353CC}">
              <c16:uniqueId val="{00000000-BAC6-41D4-81D3-34EA0943AE03}"/>
            </c:ext>
          </c:extLst>
        </c:ser>
        <c:dLbls>
          <c:showLegendKey val="0"/>
          <c:showVal val="0"/>
          <c:showCatName val="0"/>
          <c:showSerName val="0"/>
          <c:showPercent val="0"/>
          <c:showBubbleSize val="0"/>
        </c:dLbls>
        <c:gapWidth val="150"/>
        <c:axId val="585750976"/>
        <c:axId val="58575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BAC6-41D4-81D3-34EA0943AE03}"/>
            </c:ext>
          </c:extLst>
        </c:ser>
        <c:dLbls>
          <c:showLegendKey val="0"/>
          <c:showVal val="0"/>
          <c:showCatName val="0"/>
          <c:showSerName val="0"/>
          <c:showPercent val="0"/>
          <c:showBubbleSize val="0"/>
        </c:dLbls>
        <c:marker val="1"/>
        <c:smooth val="0"/>
        <c:axId val="585750976"/>
        <c:axId val="585751368"/>
      </c:lineChart>
      <c:dateAx>
        <c:axId val="585750976"/>
        <c:scaling>
          <c:orientation val="minMax"/>
        </c:scaling>
        <c:delete val="1"/>
        <c:axPos val="b"/>
        <c:numFmt formatCode="ge" sourceLinked="1"/>
        <c:majorTickMark val="none"/>
        <c:minorTickMark val="none"/>
        <c:tickLblPos val="none"/>
        <c:crossAx val="585751368"/>
        <c:crosses val="autoZero"/>
        <c:auto val="1"/>
        <c:lblOffset val="100"/>
        <c:baseTimeUnit val="years"/>
      </c:dateAx>
      <c:valAx>
        <c:axId val="585751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57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86.16</c:v>
                </c:pt>
                <c:pt idx="1">
                  <c:v>93.28</c:v>
                </c:pt>
                <c:pt idx="2">
                  <c:v>92.43</c:v>
                </c:pt>
                <c:pt idx="3">
                  <c:v>92.12</c:v>
                </c:pt>
                <c:pt idx="4">
                  <c:v>92.29</c:v>
                </c:pt>
              </c:numCache>
            </c:numRef>
          </c:val>
          <c:extLst>
            <c:ext xmlns:c16="http://schemas.microsoft.com/office/drawing/2014/chart" uri="{C3380CC4-5D6E-409C-BE32-E72D297353CC}">
              <c16:uniqueId val="{00000000-6115-4749-931D-C94085BCD641}"/>
            </c:ext>
          </c:extLst>
        </c:ser>
        <c:dLbls>
          <c:showLegendKey val="0"/>
          <c:showVal val="0"/>
          <c:showCatName val="0"/>
          <c:showSerName val="0"/>
          <c:showPercent val="0"/>
          <c:showBubbleSize val="0"/>
        </c:dLbls>
        <c:gapWidth val="150"/>
        <c:axId val="597374344"/>
        <c:axId val="59737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6115-4749-931D-C94085BCD641}"/>
            </c:ext>
          </c:extLst>
        </c:ser>
        <c:dLbls>
          <c:showLegendKey val="0"/>
          <c:showVal val="0"/>
          <c:showCatName val="0"/>
          <c:showSerName val="0"/>
          <c:showPercent val="0"/>
          <c:showBubbleSize val="0"/>
        </c:dLbls>
        <c:marker val="1"/>
        <c:smooth val="0"/>
        <c:axId val="597374344"/>
        <c:axId val="597374736"/>
      </c:lineChart>
      <c:dateAx>
        <c:axId val="597374344"/>
        <c:scaling>
          <c:orientation val="minMax"/>
        </c:scaling>
        <c:delete val="1"/>
        <c:axPos val="b"/>
        <c:numFmt formatCode="ge" sourceLinked="1"/>
        <c:majorTickMark val="none"/>
        <c:minorTickMark val="none"/>
        <c:tickLblPos val="none"/>
        <c:crossAx val="597374736"/>
        <c:crosses val="autoZero"/>
        <c:auto val="1"/>
        <c:lblOffset val="100"/>
        <c:baseTimeUnit val="years"/>
      </c:dateAx>
      <c:valAx>
        <c:axId val="59737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37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257.54000000000002</c:v>
                </c:pt>
                <c:pt idx="1">
                  <c:v>238.25</c:v>
                </c:pt>
                <c:pt idx="2">
                  <c:v>238.53</c:v>
                </c:pt>
                <c:pt idx="3">
                  <c:v>240.94</c:v>
                </c:pt>
                <c:pt idx="4">
                  <c:v>239.67</c:v>
                </c:pt>
              </c:numCache>
            </c:numRef>
          </c:val>
          <c:extLst>
            <c:ext xmlns:c16="http://schemas.microsoft.com/office/drawing/2014/chart" uri="{C3380CC4-5D6E-409C-BE32-E72D297353CC}">
              <c16:uniqueId val="{00000000-3045-4A6A-93AE-EE80A253A35E}"/>
            </c:ext>
          </c:extLst>
        </c:ser>
        <c:dLbls>
          <c:showLegendKey val="0"/>
          <c:showVal val="0"/>
          <c:showCatName val="0"/>
          <c:showSerName val="0"/>
          <c:showPercent val="0"/>
          <c:showBubbleSize val="0"/>
        </c:dLbls>
        <c:gapWidth val="150"/>
        <c:axId val="582524856"/>
        <c:axId val="58252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3045-4A6A-93AE-EE80A253A35E}"/>
            </c:ext>
          </c:extLst>
        </c:ser>
        <c:dLbls>
          <c:showLegendKey val="0"/>
          <c:showVal val="0"/>
          <c:showCatName val="0"/>
          <c:showSerName val="0"/>
          <c:showPercent val="0"/>
          <c:showBubbleSize val="0"/>
        </c:dLbls>
        <c:marker val="1"/>
        <c:smooth val="0"/>
        <c:axId val="582524856"/>
        <c:axId val="582525248"/>
      </c:lineChart>
      <c:dateAx>
        <c:axId val="582524856"/>
        <c:scaling>
          <c:orientation val="minMax"/>
        </c:scaling>
        <c:delete val="1"/>
        <c:axPos val="b"/>
        <c:numFmt formatCode="ge" sourceLinked="1"/>
        <c:majorTickMark val="none"/>
        <c:minorTickMark val="none"/>
        <c:tickLblPos val="none"/>
        <c:crossAx val="582525248"/>
        <c:crosses val="autoZero"/>
        <c:auto val="1"/>
        <c:lblOffset val="100"/>
        <c:baseTimeUnit val="years"/>
      </c:dateAx>
      <c:valAx>
        <c:axId val="5825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52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東庄町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14311</v>
      </c>
      <c r="AM8" s="70"/>
      <c r="AN8" s="70"/>
      <c r="AO8" s="70"/>
      <c r="AP8" s="70"/>
      <c r="AQ8" s="70"/>
      <c r="AR8" s="70"/>
      <c r="AS8" s="70"/>
      <c r="AT8" s="66">
        <f>データ!$S$6</f>
        <v>46.25</v>
      </c>
      <c r="AU8" s="67"/>
      <c r="AV8" s="67"/>
      <c r="AW8" s="67"/>
      <c r="AX8" s="67"/>
      <c r="AY8" s="67"/>
      <c r="AZ8" s="67"/>
      <c r="BA8" s="67"/>
      <c r="BB8" s="69">
        <f>データ!$T$6</f>
        <v>309.43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91</v>
      </c>
      <c r="J10" s="67"/>
      <c r="K10" s="67"/>
      <c r="L10" s="67"/>
      <c r="M10" s="67"/>
      <c r="N10" s="67"/>
      <c r="O10" s="68"/>
      <c r="P10" s="69">
        <f>データ!$P$6</f>
        <v>84.23</v>
      </c>
      <c r="Q10" s="69"/>
      <c r="R10" s="69"/>
      <c r="S10" s="69"/>
      <c r="T10" s="69"/>
      <c r="U10" s="69"/>
      <c r="V10" s="69"/>
      <c r="W10" s="70">
        <f>データ!$Q$6</f>
        <v>4536</v>
      </c>
      <c r="X10" s="70"/>
      <c r="Y10" s="70"/>
      <c r="Z10" s="70"/>
      <c r="AA10" s="70"/>
      <c r="AB10" s="70"/>
      <c r="AC10" s="70"/>
      <c r="AD10" s="2"/>
      <c r="AE10" s="2"/>
      <c r="AF10" s="2"/>
      <c r="AG10" s="2"/>
      <c r="AH10" s="4"/>
      <c r="AI10" s="4"/>
      <c r="AJ10" s="4"/>
      <c r="AK10" s="4"/>
      <c r="AL10" s="70">
        <f>データ!$U$6</f>
        <v>11966</v>
      </c>
      <c r="AM10" s="70"/>
      <c r="AN10" s="70"/>
      <c r="AO10" s="70"/>
      <c r="AP10" s="70"/>
      <c r="AQ10" s="70"/>
      <c r="AR10" s="70"/>
      <c r="AS10" s="70"/>
      <c r="AT10" s="66">
        <f>データ!$V$6</f>
        <v>46.16</v>
      </c>
      <c r="AU10" s="67"/>
      <c r="AV10" s="67"/>
      <c r="AW10" s="67"/>
      <c r="AX10" s="67"/>
      <c r="AY10" s="67"/>
      <c r="AZ10" s="67"/>
      <c r="BA10" s="67"/>
      <c r="BB10" s="69">
        <f>データ!$W$6</f>
        <v>259.23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4DYAW3tVjeIeQ5S+PY5Qg6vlDATDPAKMgwg8B8v5X/R0HMagumlVZDuF5tYEKjDeCYlgzVE0znPtJ7jaN2Ii5A==" saltValue="DqkIUebrfBUYWYj73cjLW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123498</v>
      </c>
      <c r="D6" s="33">
        <f t="shared" si="3"/>
        <v>46</v>
      </c>
      <c r="E6" s="33">
        <f t="shared" si="3"/>
        <v>1</v>
      </c>
      <c r="F6" s="33">
        <f t="shared" si="3"/>
        <v>0</v>
      </c>
      <c r="G6" s="33">
        <f t="shared" si="3"/>
        <v>1</v>
      </c>
      <c r="H6" s="33" t="str">
        <f t="shared" si="3"/>
        <v>千葉県　東庄町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91</v>
      </c>
      <c r="P6" s="34">
        <f t="shared" si="3"/>
        <v>84.23</v>
      </c>
      <c r="Q6" s="34">
        <f t="shared" si="3"/>
        <v>4536</v>
      </c>
      <c r="R6" s="34">
        <f t="shared" si="3"/>
        <v>14311</v>
      </c>
      <c r="S6" s="34">
        <f t="shared" si="3"/>
        <v>46.25</v>
      </c>
      <c r="T6" s="34">
        <f t="shared" si="3"/>
        <v>309.43</v>
      </c>
      <c r="U6" s="34">
        <f t="shared" si="3"/>
        <v>11966</v>
      </c>
      <c r="V6" s="34">
        <f t="shared" si="3"/>
        <v>46.16</v>
      </c>
      <c r="W6" s="34">
        <f t="shared" si="3"/>
        <v>259.23</v>
      </c>
      <c r="X6" s="35">
        <f>IF(X7="",NA(),X7)</f>
        <v>110.8</v>
      </c>
      <c r="Y6" s="35">
        <f t="shared" ref="Y6:AG6" si="4">IF(Y7="",NA(),Y7)</f>
        <v>119.06</v>
      </c>
      <c r="Z6" s="35">
        <f t="shared" si="4"/>
        <v>120.1</v>
      </c>
      <c r="AA6" s="35">
        <f t="shared" si="4"/>
        <v>120.63</v>
      </c>
      <c r="AB6" s="35">
        <f t="shared" si="4"/>
        <v>121.44</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1514.83</v>
      </c>
      <c r="AU6" s="35">
        <f t="shared" ref="AU6:BC6" si="6">IF(AU7="",NA(),AU7)</f>
        <v>1323.1</v>
      </c>
      <c r="AV6" s="35">
        <f t="shared" si="6"/>
        <v>1582.65</v>
      </c>
      <c r="AW6" s="35">
        <f t="shared" si="6"/>
        <v>1827.08</v>
      </c>
      <c r="AX6" s="35">
        <f t="shared" si="6"/>
        <v>1979.96</v>
      </c>
      <c r="AY6" s="35">
        <f t="shared" si="6"/>
        <v>1081.23</v>
      </c>
      <c r="AZ6" s="35">
        <f t="shared" si="6"/>
        <v>406.37</v>
      </c>
      <c r="BA6" s="35">
        <f t="shared" si="6"/>
        <v>398.29</v>
      </c>
      <c r="BB6" s="35">
        <f t="shared" si="6"/>
        <v>388.67</v>
      </c>
      <c r="BC6" s="35">
        <f t="shared" si="6"/>
        <v>355.27</v>
      </c>
      <c r="BD6" s="34" t="str">
        <f>IF(BD7="","",IF(BD7="-","【-】","【"&amp;SUBSTITUTE(TEXT(BD7,"#,##0.00"),"-","△")&amp;"】"))</f>
        <v>【264.34】</v>
      </c>
      <c r="BE6" s="35">
        <f>IF(BE7="",NA(),BE7)</f>
        <v>41.9</v>
      </c>
      <c r="BF6" s="35">
        <f t="shared" ref="BF6:BN6" si="7">IF(BF7="",NA(),BF7)</f>
        <v>39.83</v>
      </c>
      <c r="BG6" s="35">
        <f t="shared" si="7"/>
        <v>37.9</v>
      </c>
      <c r="BH6" s="35">
        <f t="shared" si="7"/>
        <v>35.369999999999997</v>
      </c>
      <c r="BI6" s="35">
        <f t="shared" si="7"/>
        <v>32.64</v>
      </c>
      <c r="BJ6" s="35">
        <f t="shared" si="7"/>
        <v>443.13</v>
      </c>
      <c r="BK6" s="35">
        <f t="shared" si="7"/>
        <v>442.54</v>
      </c>
      <c r="BL6" s="35">
        <f t="shared" si="7"/>
        <v>431</v>
      </c>
      <c r="BM6" s="35">
        <f t="shared" si="7"/>
        <v>422.5</v>
      </c>
      <c r="BN6" s="35">
        <f t="shared" si="7"/>
        <v>458.27</v>
      </c>
      <c r="BO6" s="34" t="str">
        <f>IF(BO7="","",IF(BO7="-","【-】","【"&amp;SUBSTITUTE(TEXT(BO7,"#,##0.00"),"-","△")&amp;"】"))</f>
        <v>【274.27】</v>
      </c>
      <c r="BP6" s="35">
        <f>IF(BP7="",NA(),BP7)</f>
        <v>86.16</v>
      </c>
      <c r="BQ6" s="35">
        <f t="shared" ref="BQ6:BY6" si="8">IF(BQ7="",NA(),BQ7)</f>
        <v>93.28</v>
      </c>
      <c r="BR6" s="35">
        <f t="shared" si="8"/>
        <v>92.43</v>
      </c>
      <c r="BS6" s="35">
        <f t="shared" si="8"/>
        <v>92.12</v>
      </c>
      <c r="BT6" s="35">
        <f t="shared" si="8"/>
        <v>92.29</v>
      </c>
      <c r="BU6" s="35">
        <f t="shared" si="8"/>
        <v>95.4</v>
      </c>
      <c r="BV6" s="35">
        <f t="shared" si="8"/>
        <v>98.6</v>
      </c>
      <c r="BW6" s="35">
        <f t="shared" si="8"/>
        <v>100.82</v>
      </c>
      <c r="BX6" s="35">
        <f t="shared" si="8"/>
        <v>101.64</v>
      </c>
      <c r="BY6" s="35">
        <f t="shared" si="8"/>
        <v>96.77</v>
      </c>
      <c r="BZ6" s="34" t="str">
        <f>IF(BZ7="","",IF(BZ7="-","【-】","【"&amp;SUBSTITUTE(TEXT(BZ7,"#,##0.00"),"-","△")&amp;"】"))</f>
        <v>【104.36】</v>
      </c>
      <c r="CA6" s="35">
        <f>IF(CA7="",NA(),CA7)</f>
        <v>257.54000000000002</v>
      </c>
      <c r="CB6" s="35">
        <f t="shared" ref="CB6:CJ6" si="9">IF(CB7="",NA(),CB7)</f>
        <v>238.25</v>
      </c>
      <c r="CC6" s="35">
        <f t="shared" si="9"/>
        <v>238.53</v>
      </c>
      <c r="CD6" s="35">
        <f t="shared" si="9"/>
        <v>240.94</v>
      </c>
      <c r="CE6" s="35">
        <f t="shared" si="9"/>
        <v>239.67</v>
      </c>
      <c r="CF6" s="35">
        <f t="shared" si="9"/>
        <v>186.15</v>
      </c>
      <c r="CG6" s="35">
        <f t="shared" si="9"/>
        <v>181.67</v>
      </c>
      <c r="CH6" s="35">
        <f t="shared" si="9"/>
        <v>179.55</v>
      </c>
      <c r="CI6" s="35">
        <f t="shared" si="9"/>
        <v>179.16</v>
      </c>
      <c r="CJ6" s="35">
        <f t="shared" si="9"/>
        <v>187.18</v>
      </c>
      <c r="CK6" s="34" t="str">
        <f>IF(CK7="","",IF(CK7="-","【-】","【"&amp;SUBSTITUTE(TEXT(CK7,"#,##0.00"),"-","△")&amp;"】"))</f>
        <v>【165.71】</v>
      </c>
      <c r="CL6" s="35">
        <f>IF(CL7="",NA(),CL7)</f>
        <v>49.41</v>
      </c>
      <c r="CM6" s="35">
        <f t="shared" ref="CM6:CU6" si="10">IF(CM7="",NA(),CM7)</f>
        <v>48.73</v>
      </c>
      <c r="CN6" s="35">
        <f t="shared" si="10"/>
        <v>48.61</v>
      </c>
      <c r="CO6" s="35">
        <f t="shared" si="10"/>
        <v>48.89</v>
      </c>
      <c r="CP6" s="35">
        <f t="shared" si="10"/>
        <v>49.97</v>
      </c>
      <c r="CQ6" s="35">
        <f t="shared" si="10"/>
        <v>54.47</v>
      </c>
      <c r="CR6" s="35">
        <f t="shared" si="10"/>
        <v>53.61</v>
      </c>
      <c r="CS6" s="35">
        <f t="shared" si="10"/>
        <v>53.52</v>
      </c>
      <c r="CT6" s="35">
        <f t="shared" si="10"/>
        <v>54.24</v>
      </c>
      <c r="CU6" s="35">
        <f t="shared" si="10"/>
        <v>55.88</v>
      </c>
      <c r="CV6" s="34" t="str">
        <f>IF(CV7="","",IF(CV7="-","【-】","【"&amp;SUBSTITUTE(TEXT(CV7,"#,##0.00"),"-","△")&amp;"】"))</f>
        <v>【60.41】</v>
      </c>
      <c r="CW6" s="35">
        <f>IF(CW7="",NA(),CW7)</f>
        <v>96.95</v>
      </c>
      <c r="CX6" s="35">
        <f t="shared" ref="CX6:DF6" si="11">IF(CX7="",NA(),CX7)</f>
        <v>97.93</v>
      </c>
      <c r="CY6" s="35">
        <f t="shared" si="11"/>
        <v>97.96</v>
      </c>
      <c r="CZ6" s="35">
        <f t="shared" si="11"/>
        <v>97.7</v>
      </c>
      <c r="DA6" s="35">
        <f t="shared" si="11"/>
        <v>97.13</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64.63</v>
      </c>
      <c r="DI6" s="35">
        <f t="shared" ref="DI6:DQ6" si="12">IF(DI7="",NA(),DI7)</f>
        <v>70.75</v>
      </c>
      <c r="DJ6" s="35">
        <f t="shared" si="12"/>
        <v>72.11</v>
      </c>
      <c r="DK6" s="35">
        <f t="shared" si="12"/>
        <v>73.62</v>
      </c>
      <c r="DL6" s="35">
        <f t="shared" si="12"/>
        <v>75.17</v>
      </c>
      <c r="DM6" s="35">
        <f t="shared" si="12"/>
        <v>38.520000000000003</v>
      </c>
      <c r="DN6" s="35">
        <f t="shared" si="12"/>
        <v>46.67</v>
      </c>
      <c r="DO6" s="35">
        <f t="shared" si="12"/>
        <v>47.7</v>
      </c>
      <c r="DP6" s="35">
        <f t="shared" si="12"/>
        <v>48.14</v>
      </c>
      <c r="DQ6" s="35">
        <f t="shared" si="12"/>
        <v>46.61</v>
      </c>
      <c r="DR6" s="34" t="str">
        <f>IF(DR7="","",IF(DR7="-","【-】","【"&amp;SUBSTITUTE(TEXT(DR7,"#,##0.00"),"-","△")&amp;"】"))</f>
        <v>【48.12】</v>
      </c>
      <c r="DS6" s="34">
        <f>IF(DS7="",NA(),DS7)</f>
        <v>0</v>
      </c>
      <c r="DT6" s="34">
        <f t="shared" ref="DT6:EB6" si="13">IF(DT7="",NA(),DT7)</f>
        <v>0</v>
      </c>
      <c r="DU6" s="34">
        <f t="shared" si="13"/>
        <v>0</v>
      </c>
      <c r="DV6" s="34">
        <f t="shared" si="13"/>
        <v>0</v>
      </c>
      <c r="DW6" s="34">
        <f t="shared" si="13"/>
        <v>0</v>
      </c>
      <c r="DX6" s="35">
        <f t="shared" si="13"/>
        <v>9.43</v>
      </c>
      <c r="DY6" s="35">
        <f t="shared" si="13"/>
        <v>10.029999999999999</v>
      </c>
      <c r="DZ6" s="35">
        <f t="shared" si="13"/>
        <v>7.26</v>
      </c>
      <c r="EA6" s="35">
        <f t="shared" si="13"/>
        <v>11.13</v>
      </c>
      <c r="EB6" s="35">
        <f t="shared" si="13"/>
        <v>10.84</v>
      </c>
      <c r="EC6" s="34" t="str">
        <f>IF(EC7="","",IF(EC7="-","【-】","【"&amp;SUBSTITUTE(TEXT(EC7,"#,##0.00"),"-","△")&amp;"】"))</f>
        <v>【15.89】</v>
      </c>
      <c r="ED6" s="34">
        <f>IF(ED7="",NA(),ED7)</f>
        <v>0</v>
      </c>
      <c r="EE6" s="34">
        <f t="shared" ref="EE6:EM6" si="14">IF(EE7="",NA(),EE7)</f>
        <v>0</v>
      </c>
      <c r="EF6" s="35">
        <f t="shared" si="14"/>
        <v>0.01</v>
      </c>
      <c r="EG6" s="35">
        <f t="shared" si="14"/>
        <v>0.02</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123498</v>
      </c>
      <c r="D7" s="37">
        <v>46</v>
      </c>
      <c r="E7" s="37">
        <v>1</v>
      </c>
      <c r="F7" s="37">
        <v>0</v>
      </c>
      <c r="G7" s="37">
        <v>1</v>
      </c>
      <c r="H7" s="37" t="s">
        <v>105</v>
      </c>
      <c r="I7" s="37" t="s">
        <v>106</v>
      </c>
      <c r="J7" s="37" t="s">
        <v>107</v>
      </c>
      <c r="K7" s="37" t="s">
        <v>108</v>
      </c>
      <c r="L7" s="37" t="s">
        <v>109</v>
      </c>
      <c r="M7" s="37" t="s">
        <v>116</v>
      </c>
      <c r="N7" s="38" t="s">
        <v>110</v>
      </c>
      <c r="O7" s="38">
        <v>91</v>
      </c>
      <c r="P7" s="38">
        <v>84.23</v>
      </c>
      <c r="Q7" s="38">
        <v>4536</v>
      </c>
      <c r="R7" s="38">
        <v>14311</v>
      </c>
      <c r="S7" s="38">
        <v>46.25</v>
      </c>
      <c r="T7" s="38">
        <v>309.43</v>
      </c>
      <c r="U7" s="38">
        <v>11966</v>
      </c>
      <c r="V7" s="38">
        <v>46.16</v>
      </c>
      <c r="W7" s="38">
        <v>259.23</v>
      </c>
      <c r="X7" s="38">
        <v>110.8</v>
      </c>
      <c r="Y7" s="38">
        <v>119.06</v>
      </c>
      <c r="Z7" s="38">
        <v>120.1</v>
      </c>
      <c r="AA7" s="38">
        <v>120.63</v>
      </c>
      <c r="AB7" s="38">
        <v>121.44</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1514.83</v>
      </c>
      <c r="AU7" s="38">
        <v>1323.1</v>
      </c>
      <c r="AV7" s="38">
        <v>1582.65</v>
      </c>
      <c r="AW7" s="38">
        <v>1827.08</v>
      </c>
      <c r="AX7" s="38">
        <v>1979.96</v>
      </c>
      <c r="AY7" s="38">
        <v>1081.23</v>
      </c>
      <c r="AZ7" s="38">
        <v>406.37</v>
      </c>
      <c r="BA7" s="38">
        <v>398.29</v>
      </c>
      <c r="BB7" s="38">
        <v>388.67</v>
      </c>
      <c r="BC7" s="38">
        <v>355.27</v>
      </c>
      <c r="BD7" s="38">
        <v>264.33999999999997</v>
      </c>
      <c r="BE7" s="38">
        <v>41.9</v>
      </c>
      <c r="BF7" s="38">
        <v>39.83</v>
      </c>
      <c r="BG7" s="38">
        <v>37.9</v>
      </c>
      <c r="BH7" s="38">
        <v>35.369999999999997</v>
      </c>
      <c r="BI7" s="38">
        <v>32.64</v>
      </c>
      <c r="BJ7" s="38">
        <v>443.13</v>
      </c>
      <c r="BK7" s="38">
        <v>442.54</v>
      </c>
      <c r="BL7" s="38">
        <v>431</v>
      </c>
      <c r="BM7" s="38">
        <v>422.5</v>
      </c>
      <c r="BN7" s="38">
        <v>458.27</v>
      </c>
      <c r="BO7" s="38">
        <v>274.27</v>
      </c>
      <c r="BP7" s="38">
        <v>86.16</v>
      </c>
      <c r="BQ7" s="38">
        <v>93.28</v>
      </c>
      <c r="BR7" s="38">
        <v>92.43</v>
      </c>
      <c r="BS7" s="38">
        <v>92.12</v>
      </c>
      <c r="BT7" s="38">
        <v>92.29</v>
      </c>
      <c r="BU7" s="38">
        <v>95.4</v>
      </c>
      <c r="BV7" s="38">
        <v>98.6</v>
      </c>
      <c r="BW7" s="38">
        <v>100.82</v>
      </c>
      <c r="BX7" s="38">
        <v>101.64</v>
      </c>
      <c r="BY7" s="38">
        <v>96.77</v>
      </c>
      <c r="BZ7" s="38">
        <v>104.36</v>
      </c>
      <c r="CA7" s="38">
        <v>257.54000000000002</v>
      </c>
      <c r="CB7" s="38">
        <v>238.25</v>
      </c>
      <c r="CC7" s="38">
        <v>238.53</v>
      </c>
      <c r="CD7" s="38">
        <v>240.94</v>
      </c>
      <c r="CE7" s="38">
        <v>239.67</v>
      </c>
      <c r="CF7" s="38">
        <v>186.15</v>
      </c>
      <c r="CG7" s="38">
        <v>181.67</v>
      </c>
      <c r="CH7" s="38">
        <v>179.55</v>
      </c>
      <c r="CI7" s="38">
        <v>179.16</v>
      </c>
      <c r="CJ7" s="38">
        <v>187.18</v>
      </c>
      <c r="CK7" s="38">
        <v>165.71</v>
      </c>
      <c r="CL7" s="38">
        <v>49.41</v>
      </c>
      <c r="CM7" s="38">
        <v>48.73</v>
      </c>
      <c r="CN7" s="38">
        <v>48.61</v>
      </c>
      <c r="CO7" s="38">
        <v>48.89</v>
      </c>
      <c r="CP7" s="38">
        <v>49.97</v>
      </c>
      <c r="CQ7" s="38">
        <v>54.47</v>
      </c>
      <c r="CR7" s="38">
        <v>53.61</v>
      </c>
      <c r="CS7" s="38">
        <v>53.52</v>
      </c>
      <c r="CT7" s="38">
        <v>54.24</v>
      </c>
      <c r="CU7" s="38">
        <v>55.88</v>
      </c>
      <c r="CV7" s="38">
        <v>60.41</v>
      </c>
      <c r="CW7" s="38">
        <v>96.95</v>
      </c>
      <c r="CX7" s="38">
        <v>97.93</v>
      </c>
      <c r="CY7" s="38">
        <v>97.96</v>
      </c>
      <c r="CZ7" s="38">
        <v>97.7</v>
      </c>
      <c r="DA7" s="38">
        <v>97.13</v>
      </c>
      <c r="DB7" s="38">
        <v>81.459999999999994</v>
      </c>
      <c r="DC7" s="38">
        <v>81.31</v>
      </c>
      <c r="DD7" s="38">
        <v>81.459999999999994</v>
      </c>
      <c r="DE7" s="38">
        <v>81.680000000000007</v>
      </c>
      <c r="DF7" s="38">
        <v>80.989999999999995</v>
      </c>
      <c r="DG7" s="38">
        <v>89.93</v>
      </c>
      <c r="DH7" s="38">
        <v>64.63</v>
      </c>
      <c r="DI7" s="38">
        <v>70.75</v>
      </c>
      <c r="DJ7" s="38">
        <v>72.11</v>
      </c>
      <c r="DK7" s="38">
        <v>73.62</v>
      </c>
      <c r="DL7" s="38">
        <v>75.17</v>
      </c>
      <c r="DM7" s="38">
        <v>38.520000000000003</v>
      </c>
      <c r="DN7" s="38">
        <v>46.67</v>
      </c>
      <c r="DO7" s="38">
        <v>47.7</v>
      </c>
      <c r="DP7" s="38">
        <v>48.14</v>
      </c>
      <c r="DQ7" s="38">
        <v>46.61</v>
      </c>
      <c r="DR7" s="38">
        <v>48.12</v>
      </c>
      <c r="DS7" s="38">
        <v>0</v>
      </c>
      <c r="DT7" s="38">
        <v>0</v>
      </c>
      <c r="DU7" s="38">
        <v>0</v>
      </c>
      <c r="DV7" s="38">
        <v>0</v>
      </c>
      <c r="DW7" s="38">
        <v>0</v>
      </c>
      <c r="DX7" s="38">
        <v>9.43</v>
      </c>
      <c r="DY7" s="38">
        <v>10.029999999999999</v>
      </c>
      <c r="DZ7" s="38">
        <v>7.26</v>
      </c>
      <c r="EA7" s="38">
        <v>11.13</v>
      </c>
      <c r="EB7" s="38">
        <v>10.84</v>
      </c>
      <c r="EC7" s="38">
        <v>15.89</v>
      </c>
      <c r="ED7" s="38">
        <v>0</v>
      </c>
      <c r="EE7" s="38">
        <v>0</v>
      </c>
      <c r="EF7" s="38">
        <v>0.01</v>
      </c>
      <c r="EG7" s="38">
        <v>0.02</v>
      </c>
      <c r="EH7" s="38">
        <v>0</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2019-02-05T00:09:52Z</cp:lastPrinted>
  <dcterms:created xsi:type="dcterms:W3CDTF">2018-12-03T08:29:39Z</dcterms:created>
  <dcterms:modified xsi:type="dcterms:W3CDTF">2019-02-05T00:09:54Z</dcterms:modified>
  <cp:category/>
</cp:coreProperties>
</file>