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TeCPxNi1PZ/DEMFSxozdrCGPWpt5fh2dwJEuN4Tzb2uPVDMWlGRtI4o9P7ZdEyPDthOvplbSCzFucn7xrj+/vg==" workbookSaltValue="u57WydXG0TZGPY8rF1kED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DJ7" i="5"/>
  <c r="DI7" i="5"/>
  <c r="DH7" i="5"/>
  <c r="DG7" i="5"/>
  <c r="DE7" i="5"/>
  <c r="DD7" i="5"/>
  <c r="DC7" i="5"/>
  <c r="DB7" i="5"/>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ID8" i="4" s="1"/>
  <c r="X6" i="5"/>
  <c r="W6" i="5"/>
  <c r="V6" i="5"/>
  <c r="AU12" i="4" s="1"/>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JJ80" i="4"/>
  <c r="HM80" i="4"/>
  <c r="GT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E33" i="4"/>
  <c r="P33" i="4"/>
  <c r="LP12" i="4"/>
  <c r="JW12" i="4"/>
  <c r="ID12" i="4"/>
  <c r="EG12" i="4"/>
  <c r="CN12" i="4"/>
  <c r="LP10" i="4"/>
  <c r="JW10" i="4"/>
  <c r="ID10" i="4"/>
  <c r="FZ10" i="4"/>
  <c r="EG10" i="4"/>
  <c r="CN10" i="4"/>
  <c r="B10" i="4"/>
  <c r="LP8" i="4"/>
  <c r="JW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E32" i="4"/>
  <c r="AN78" i="4"/>
  <c r="AE54" i="4"/>
  <c r="KU54" i="4"/>
  <c r="KU32" i="4"/>
  <c r="KF54" i="4"/>
  <c r="JJ78" i="4"/>
  <c r="GR54" i="4"/>
  <c r="GR32" i="4"/>
  <c r="DD54" i="4"/>
  <c r="KF32" i="4"/>
  <c r="EO78" i="4"/>
  <c r="DD32" i="4"/>
  <c r="U78" i="4"/>
  <c r="P54" i="4"/>
  <c r="P32" i="4"/>
  <c r="BZ78" i="4"/>
  <c r="BI54" i="4"/>
  <c r="LY54" i="4"/>
  <c r="LY32" i="4"/>
  <c r="IK54" i="4"/>
  <c r="IK32" i="4"/>
  <c r="BI32" i="4"/>
  <c r="LO78"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<sst xmlns="http://schemas.openxmlformats.org/spreadsheetml/2006/main" count="353" uniqueCount="158">
  <si>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</si>
  <si>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</si>
  <si>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</si>
  <si>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</si>
  <si>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</si>
  <si>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</si>
  <si>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</si>
  <si>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</si>
  <si>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</si>
  <si>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</si>
  <si>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</si>
  <si>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</si>
  <si>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</si>
  <si>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</si>
  <si>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</si>
  <si>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</si>
  <si>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</si>
  <si>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</si>
  <si>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</si>
  <si>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</si>
  <si>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</si>
  <si>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</si>
  <si>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</si>
  <si>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</si>
  <si>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</si>
  <si>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</si>
  <si>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</si>
  <si>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</si>
  <si>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</si>
  <si>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</si>
  <si>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</si>
  <si>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</si>
  <si>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</si>
  <si>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</si>
  <si>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</si>
  <si>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</si>
  <si>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</si>
  <si>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</si>
  <si>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</si>
  <si>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</si>
  <si>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</si>
  <si>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</si>
  <si>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</si>
  <si>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</si>
  <si>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</si>
  <si>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</si>
  <si>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</si>
  <si>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</si>
  <si>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</si>
  <si>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</si>
  <si>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</si>
  <si>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</si>
  <si>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</si>
  <si>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</si>
  <si>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</si>
  <si>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</si>
  <si>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</si>
  <si>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</si>
  <si>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</si>
  <si>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</si>
  <si>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</si>
  <si>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</si>
  <si>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</si>
  <si>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</si>
  <si>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</si>
  <si>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</si>
  <si>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</si>
  <si>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</si>
  <si>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</si>
  <si>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</si>
  <si>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</si>
  <si>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</si>
  <si>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</si>
  <si>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</si>
  <si>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</si>
  <si>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</si>
  <si>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</si>
  <si>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</si>
  <si>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</si>
  <si>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</si>
  <si>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</si>
  <si>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</si>
  <si>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</si>
  <si>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</si>
  <si>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</si>
  <si>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</si>
  <si>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</si>
  <si>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</si>
  <si>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</si>
  <si>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</si>
  <si>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</si>
  <si>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</si>
  <si>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</si>
  <si>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</si>
  <si>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</si>
  <si>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</si>
  <si>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</si>
  <si>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</si>
  <si>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</si>
  <si>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</si>
  <si>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</si>
  <si>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</si>
  <si>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</si>
  <si>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</si>
  <si>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</si>
  <si>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</si>
  <si>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</si>
  <si>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</si>
  <si>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</si>
  <si>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</si>
  <si>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</si>
  <si>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</si>
  <si>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</si>
  <si>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</si>
  <si>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</si>
  <si>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</si>
  <si>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</si>
  <si>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</si>
  <si>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</si>
  <si>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</si>
  <si>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</si>
  <si>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</si>
  <si>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</si>
  <si>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</si>
  <si>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</si>
  <si>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</si>
  <si>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</si>
  <si>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</si>
  <si>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</si>
  <si>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</si>
  <si>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</si>
  <si>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</si>
  <si>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</si>
  <si>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</si>
  <si>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</si>
  <si>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</si>
  <si>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</si>
  <si>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</si>
  <si>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</si>
  <si>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</si>
  <si>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</si>
  <si>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</si>
  <si>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</si>
  <si>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</si>
  <si>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</si>
  <si>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</si>
  <si>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</si>
  <si>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</si>
  <si>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</si>
  <si>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</si>
  <si>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</si>
  <si>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</si>
  <si>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</si>
  <si>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</si>
  <si>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千葉県東部及び茨城県南部を含む半径30キロ圏(人口約100万人)を診療圏とする中核的な基幹病院として、高度救急医療の確保と充実に取り組みつつ、救急・小児・周産期・精神など不採算部門に関わる医療を提供し、災害拠点病院としてヘリポート等の必要な設備の維持や災害派遣医療チームの養成等を行っている。また、早期から研修教育病院としての充実に取り組んでいるほか、地域医療支援病院として地域医療従事者の研修の場である地域医療支援センターの開設や検査機器の共同利用等の推進を図り、地域医療の進展にも取り組んでいる。</t>
    <phoneticPr fontId="5"/>
  </si>
  <si>
    <t>　有形固定資産減価償却率及び機械部品減価償却率ともに平均を大きく下回っており、計画的な施設及び機械備品への投資が実施されているものと認識している。
　１床当たり有形固定資産は平均を上回っているが、手術数の増加や診療密度の向上等により、平均を上回る収益単価を達成しており、投資に見合った収入が確保できている。
　将来的な減価償却費の増加への備えと更なる経営の効率化のために、中期目標・中期計画との整合性、施設の重要度を考慮しながら、施設維持・管理計画に基づき、計画的な修繕による施設の長寿命化と投資の平準化を図り、効率的な施設運営・保守管理に取り組んでいる。
　</t>
    <rPh sb="1" eb="3">
      <t>ユウケイ</t>
    </rPh>
    <rPh sb="3" eb="5">
      <t>コテイ</t>
    </rPh>
    <rPh sb="5" eb="7">
      <t>シサン</t>
    </rPh>
    <rPh sb="7" eb="9">
      <t>ゲンカ</t>
    </rPh>
    <rPh sb="9" eb="11">
      <t>ショウキャク</t>
    </rPh>
    <rPh sb="11" eb="12">
      <t>リツ</t>
    </rPh>
    <rPh sb="12" eb="13">
      <t>オヨ</t>
    </rPh>
    <rPh sb="14" eb="16">
      <t>キカイ</t>
    </rPh>
    <rPh sb="16" eb="18">
      <t>ブヒン</t>
    </rPh>
    <rPh sb="18" eb="20">
      <t>ゲンカ</t>
    </rPh>
    <rPh sb="20" eb="22">
      <t>ショウキャク</t>
    </rPh>
    <rPh sb="22" eb="23">
      <t>リツ</t>
    </rPh>
    <rPh sb="26" eb="28">
      <t>ヘイキン</t>
    </rPh>
    <rPh sb="29" eb="30">
      <t>オオ</t>
    </rPh>
    <rPh sb="32" eb="34">
      <t>シタマワ</t>
    </rPh>
    <rPh sb="39" eb="41">
      <t>ケイカク</t>
    </rPh>
    <rPh sb="41" eb="42">
      <t>テキ</t>
    </rPh>
    <rPh sb="43" eb="45">
      <t>シセツ</t>
    </rPh>
    <rPh sb="45" eb="46">
      <t>オヨ</t>
    </rPh>
    <rPh sb="47" eb="49">
      <t>キカイ</t>
    </rPh>
    <rPh sb="49" eb="51">
      <t>ビヒン</t>
    </rPh>
    <rPh sb="53" eb="55">
      <t>トウシ</t>
    </rPh>
    <rPh sb="56" eb="58">
      <t>ジッシ</t>
    </rPh>
    <rPh sb="66" eb="68">
      <t>ニンシキ</t>
    </rPh>
    <rPh sb="98" eb="100">
      <t>シュジュツ</t>
    </rPh>
    <rPh sb="100" eb="101">
      <t>スウ</t>
    </rPh>
    <rPh sb="102" eb="104">
      <t>ゾウカ</t>
    </rPh>
    <rPh sb="105" eb="107">
      <t>シンリョウ</t>
    </rPh>
    <rPh sb="107" eb="109">
      <t>ミツド</t>
    </rPh>
    <rPh sb="110" eb="112">
      <t>コウジョウ</t>
    </rPh>
    <rPh sb="112" eb="113">
      <t>トウ</t>
    </rPh>
    <rPh sb="117" eb="119">
      <t>ヘイキン</t>
    </rPh>
    <rPh sb="120" eb="122">
      <t>ウワマワ</t>
    </rPh>
    <rPh sb="123" eb="125">
      <t>シュウエキ</t>
    </rPh>
    <rPh sb="125" eb="127">
      <t>タンカ</t>
    </rPh>
    <rPh sb="128" eb="130">
      <t>タッセイ</t>
    </rPh>
    <rPh sb="135" eb="137">
      <t>トウシ</t>
    </rPh>
    <rPh sb="138" eb="140">
      <t>ミア</t>
    </rPh>
    <rPh sb="142" eb="144">
      <t>シュウニュウ</t>
    </rPh>
    <rPh sb="145" eb="147">
      <t>カクホ</t>
    </rPh>
    <rPh sb="155" eb="158">
      <t>ショウライテキ</t>
    </rPh>
    <rPh sb="159" eb="161">
      <t>ゲンカ</t>
    </rPh>
    <rPh sb="161" eb="163">
      <t>ショウキャク</t>
    </rPh>
    <rPh sb="163" eb="164">
      <t>ヒ</t>
    </rPh>
    <rPh sb="165" eb="167">
      <t>ゾウカ</t>
    </rPh>
    <rPh sb="169" eb="170">
      <t>ソナ</t>
    </rPh>
    <rPh sb="172" eb="173">
      <t>サラ</t>
    </rPh>
    <rPh sb="175" eb="177">
      <t>ケイエイ</t>
    </rPh>
    <rPh sb="178" eb="181">
      <t>コウリツカ</t>
    </rPh>
    <rPh sb="186" eb="188">
      <t>チュウキ</t>
    </rPh>
    <rPh sb="188" eb="190">
      <t>モクヒョウ</t>
    </rPh>
    <rPh sb="191" eb="193">
      <t>チュウキ</t>
    </rPh>
    <rPh sb="193" eb="195">
      <t>ケイカク</t>
    </rPh>
    <rPh sb="199" eb="200">
      <t>セイ</t>
    </rPh>
    <rPh sb="225" eb="226">
      <t>モト</t>
    </rPh>
    <rPh sb="253" eb="254">
      <t>ハカ</t>
    </rPh>
    <rPh sb="258" eb="259">
      <t>テキ</t>
    </rPh>
    <rPh sb="270" eb="271">
      <t>ト</t>
    </rPh>
    <rPh sb="272" eb="273">
      <t>ク</t>
    </rPh>
    <phoneticPr fontId="20"/>
  </si>
  <si>
    <t>　前年度に引き続き、経常収支比率は平均を上回るとともに黒字経営を維持できた。
　医業収支比率は平均を上回っているが100％を若干下回っている。これは、算定式の分子となる繰入金のうち救急医療分と保健衛生行政分のみが算定対象とされ、大部分を占める精神医療・高度医療・小児医療の分が算定値に反映されていなことに起因するものであり、医業活動は健全な状態にある。
　病床利用率については、許可病床ベースでは平均を下回っているものの、稼動病床ベースでは常時90％を超えている状況であり、職員配置に相応する収入が得られている。</t>
    <rPh sb="1" eb="4">
      <t>ゼンネンド</t>
    </rPh>
    <rPh sb="5" eb="6">
      <t>ヒ</t>
    </rPh>
    <rPh sb="7" eb="8">
      <t>ツヅ</t>
    </rPh>
    <rPh sb="10" eb="12">
      <t>ケイジョウ</t>
    </rPh>
    <rPh sb="12" eb="14">
      <t>シュウシ</t>
    </rPh>
    <rPh sb="14" eb="16">
      <t>ヒリツ</t>
    </rPh>
    <rPh sb="17" eb="19">
      <t>ヘイキン</t>
    </rPh>
    <rPh sb="20" eb="22">
      <t>ウワマワ</t>
    </rPh>
    <rPh sb="29" eb="31">
      <t>ケイエイ</t>
    </rPh>
    <rPh sb="32" eb="34">
      <t>イジ</t>
    </rPh>
    <rPh sb="40" eb="41">
      <t>イ</t>
    </rPh>
    <rPh sb="41" eb="42">
      <t>ギョウ</t>
    </rPh>
    <rPh sb="42" eb="44">
      <t>シュウシ</t>
    </rPh>
    <rPh sb="44" eb="46">
      <t>ヒリツ</t>
    </rPh>
    <rPh sb="47" eb="49">
      <t>ヘイキン</t>
    </rPh>
    <rPh sb="50" eb="52">
      <t>ウワマワ</t>
    </rPh>
    <rPh sb="62" eb="64">
      <t>ジャッカン</t>
    </rPh>
    <rPh sb="64" eb="66">
      <t>シタマワ</t>
    </rPh>
    <rPh sb="75" eb="77">
      <t>サンテイ</t>
    </rPh>
    <rPh sb="77" eb="78">
      <t>シキ</t>
    </rPh>
    <rPh sb="79" eb="81">
      <t>ブンシ</t>
    </rPh>
    <rPh sb="84" eb="86">
      <t>クリイレ</t>
    </rPh>
    <rPh sb="86" eb="87">
      <t>キン</t>
    </rPh>
    <rPh sb="90" eb="92">
      <t>キュウキュウ</t>
    </rPh>
    <rPh sb="92" eb="94">
      <t>イリョウ</t>
    </rPh>
    <rPh sb="94" eb="95">
      <t>ブン</t>
    </rPh>
    <rPh sb="96" eb="98">
      <t>ホケン</t>
    </rPh>
    <rPh sb="98" eb="100">
      <t>エイセイ</t>
    </rPh>
    <rPh sb="100" eb="102">
      <t>ギョウセイ</t>
    </rPh>
    <rPh sb="102" eb="103">
      <t>ブン</t>
    </rPh>
    <rPh sb="106" eb="108">
      <t>サンテイ</t>
    </rPh>
    <rPh sb="108" eb="110">
      <t>タイショウ</t>
    </rPh>
    <rPh sb="114" eb="117">
      <t>ダイブブン</t>
    </rPh>
    <rPh sb="118" eb="119">
      <t>シ</t>
    </rPh>
    <rPh sb="121" eb="123">
      <t>セイシン</t>
    </rPh>
    <rPh sb="123" eb="125">
      <t>イリョウ</t>
    </rPh>
    <rPh sb="131" eb="133">
      <t>ショウニ</t>
    </rPh>
    <rPh sb="133" eb="135">
      <t>イリョウ</t>
    </rPh>
    <rPh sb="138" eb="140">
      <t>サンテイ</t>
    </rPh>
    <rPh sb="140" eb="141">
      <t>アタイ</t>
    </rPh>
    <rPh sb="142" eb="144">
      <t>ハンエイ</t>
    </rPh>
    <rPh sb="152" eb="154">
      <t>キイン</t>
    </rPh>
    <rPh sb="162" eb="163">
      <t>イ</t>
    </rPh>
    <rPh sb="163" eb="164">
      <t>ギョウ</t>
    </rPh>
    <rPh sb="164" eb="166">
      <t>カツドウ</t>
    </rPh>
    <rPh sb="167" eb="169">
      <t>ケンゼン</t>
    </rPh>
    <rPh sb="170" eb="172">
      <t>ジョウタイ</t>
    </rPh>
    <rPh sb="178" eb="180">
      <t>ビョウショウ</t>
    </rPh>
    <rPh sb="180" eb="183">
      <t>リヨウリツ</t>
    </rPh>
    <rPh sb="189" eb="191">
      <t>キョカ</t>
    </rPh>
    <rPh sb="191" eb="193">
      <t>ビョウショウ</t>
    </rPh>
    <rPh sb="198" eb="200">
      <t>ヘイキン</t>
    </rPh>
    <rPh sb="211" eb="213">
      <t>カドウ</t>
    </rPh>
    <rPh sb="213" eb="215">
      <t>ビョウショウ</t>
    </rPh>
    <rPh sb="220" eb="222">
      <t>ジョウジ</t>
    </rPh>
    <phoneticPr fontId="20"/>
  </si>
  <si>
    <t>　前年度に引き続き、医療面・経営面の両面において良好な結果となった。
　少子高齢化社会の進展や高騰する社会保障費等を考慮すると、今後、医療を取り巻く環境が大きく変化することが予想されるため、地方独立行政法人のメリットを最大限に活用し、医療の質、経営の質を高めて健全経営の維持に努めるとともに、地域の基幹病院として地域医療者との情報共有と連携の更なる充実に努めていく。</t>
    <rPh sb="1" eb="4">
      <t>ゼンネンド</t>
    </rPh>
    <rPh sb="5" eb="6">
      <t>ヒ</t>
    </rPh>
    <rPh sb="7" eb="8">
      <t>ツヅ</t>
    </rPh>
    <rPh sb="18" eb="20">
      <t>リョウメン</t>
    </rPh>
    <rPh sb="36" eb="38">
      <t>ショウシ</t>
    </rPh>
    <rPh sb="38" eb="41">
      <t>コウレイカ</t>
    </rPh>
    <rPh sb="41" eb="43">
      <t>シャカイ</t>
    </rPh>
    <rPh sb="44" eb="46">
      <t>シンテン</t>
    </rPh>
    <rPh sb="67" eb="69">
      <t>イリョウ</t>
    </rPh>
    <rPh sb="70" eb="71">
      <t>ト</t>
    </rPh>
    <rPh sb="72" eb="73">
      <t>マ</t>
    </rPh>
    <rPh sb="74" eb="76">
      <t>カンキョウ</t>
    </rPh>
    <rPh sb="77" eb="78">
      <t>オオ</t>
    </rPh>
    <rPh sb="80" eb="82">
      <t>ヘンカ</t>
    </rPh>
    <rPh sb="109" eb="112">
      <t>サイダイゲン</t>
    </rPh>
    <rPh sb="146" eb="148">
      <t>チイキ</t>
    </rPh>
    <rPh sb="149" eb="151">
      <t>キカン</t>
    </rPh>
    <rPh sb="151" eb="153">
      <t>ビョウイン</t>
    </rPh>
    <rPh sb="156" eb="158">
      <t>チイキ</t>
    </rPh>
    <rPh sb="158" eb="160">
      <t>イリョウ</t>
    </rPh>
    <rPh sb="160" eb="161">
      <t>シャ</t>
    </rPh>
    <rPh sb="171" eb="172">
      <t>サラ</t>
    </rPh>
    <rPh sb="174" eb="176">
      <t>ジュウジツ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</si>
</sst>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76.5</c:v>
                </c:pt>
                <c:pt idx="4">
                  <c:v>76.3</c:v>
                </c:pt>
              </c:numCache>
            </c:numRef>
          </c:val>
          <c:extLst>
            <c:ext xmlns:c16="http://schemas.microsoft.com/office/drawing/2014/chart" uri="{C3380CC4-5D6E-409C-BE32-E72D297353CC}">
              <c16:uniqueId val="{00000000-14E1-47F1-87A5-36A75F736B8D}"/>
            </c:ext>
          </c:extLst>
        </c:ser>
        <c:dLbls>
          <c:showLegendKey val="0"/>
          <c:showVal val="0"/>
          <c:showCatName val="0"/>
          <c:showSerName val="0"/>
          <c:showPercent val="0"/>
          <c:showBubbleSize val="0"/>
        </c:dLbls>
        <c:gapWidth val="150"/>
        <c:axId val="108436480"/>
        <c:axId val="1021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79.5</c:v>
                </c:pt>
                <c:pt idx="4">
                  <c:v>79.900000000000006</c:v>
                </c:pt>
              </c:numCache>
            </c:numRef>
          </c:val>
          <c:smooth val="0"/>
          <c:extLst>
            <c:ext xmlns:c16="http://schemas.microsoft.com/office/drawing/2014/chart" uri="{C3380CC4-5D6E-409C-BE32-E72D297353CC}">
              <c16:uniqueId val="{00000001-14E1-47F1-87A5-36A75F736B8D}"/>
            </c:ext>
          </c:extLst>
        </c:ser>
        <c:dLbls>
          <c:showLegendKey val="0"/>
          <c:showVal val="0"/>
          <c:showCatName val="0"/>
          <c:showSerName val="0"/>
          <c:showPercent val="0"/>
          <c:showBubbleSize val="0"/>
        </c:dLbls>
        <c:marker val="1"/>
        <c:smooth val="0"/>
        <c:axId val="108436480"/>
        <c:axId val="102139008"/>
      </c:lineChart>
      <c:dateAx>
        <c:axId val="108436480"/>
        <c:scaling>
          <c:orientation val="minMax"/>
        </c:scaling>
        <c:delete val="1"/>
        <c:axPos val="b"/>
        <c:numFmt formatCode="ge" sourceLinked="1"/>
        <c:majorTickMark val="none"/>
        <c:minorTickMark val="none"/>
        <c:tickLblPos val="none"/>
        <c:crossAx val="102139008"/>
        <c:crosses val="autoZero"/>
        <c:auto val="1"/>
        <c:lblOffset val="100"/>
        <c:baseTimeUnit val="years"/>
      </c:dateAx>
      <c:valAx>
        <c:axId val="10213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18792</c:v>
                </c:pt>
                <c:pt idx="4">
                  <c:v>18853</c:v>
                </c:pt>
              </c:numCache>
            </c:numRef>
          </c:val>
          <c:extLst>
            <c:ext xmlns:c16="http://schemas.microsoft.com/office/drawing/2014/chart" uri="{C3380CC4-5D6E-409C-BE32-E72D297353CC}">
              <c16:uniqueId val="{00000000-A13B-4208-9F3E-F71E4087B731}"/>
            </c:ext>
          </c:extLst>
        </c:ser>
        <c:dLbls>
          <c:showLegendKey val="0"/>
          <c:showVal val="0"/>
          <c:showCatName val="0"/>
          <c:showSerName val="0"/>
          <c:showPercent val="0"/>
          <c:showBubbleSize val="0"/>
        </c:dLbls>
        <c:gapWidth val="150"/>
        <c:axId val="112065536"/>
        <c:axId val="1110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17680</c:v>
                </c:pt>
                <c:pt idx="4">
                  <c:v>18393</c:v>
                </c:pt>
              </c:numCache>
            </c:numRef>
          </c:val>
          <c:smooth val="0"/>
          <c:extLst>
            <c:ext xmlns:c16="http://schemas.microsoft.com/office/drawing/2014/chart" uri="{C3380CC4-5D6E-409C-BE32-E72D297353CC}">
              <c16:uniqueId val="{00000001-A13B-4208-9F3E-F71E4087B731}"/>
            </c:ext>
          </c:extLst>
        </c:ser>
        <c:dLbls>
          <c:showLegendKey val="0"/>
          <c:showVal val="0"/>
          <c:showCatName val="0"/>
          <c:showSerName val="0"/>
          <c:showPercent val="0"/>
          <c:showBubbleSize val="0"/>
        </c:dLbls>
        <c:marker val="1"/>
        <c:smooth val="0"/>
        <c:axId val="112065536"/>
        <c:axId val="111082240"/>
      </c:lineChart>
      <c:dateAx>
        <c:axId val="112065536"/>
        <c:scaling>
          <c:orientation val="minMax"/>
        </c:scaling>
        <c:delete val="1"/>
        <c:axPos val="b"/>
        <c:numFmt formatCode="ge" sourceLinked="1"/>
        <c:majorTickMark val="none"/>
        <c:minorTickMark val="none"/>
        <c:tickLblPos val="none"/>
        <c:crossAx val="111082240"/>
        <c:crosses val="autoZero"/>
        <c:auto val="1"/>
        <c:lblOffset val="100"/>
        <c:baseTimeUnit val="years"/>
      </c:dateAx>
      <c:valAx>
        <c:axId val="11108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06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66359</c:v>
                </c:pt>
                <c:pt idx="4">
                  <c:v>67637</c:v>
                </c:pt>
              </c:numCache>
            </c:numRef>
          </c:val>
          <c:extLst>
            <c:ext xmlns:c16="http://schemas.microsoft.com/office/drawing/2014/chart" uri="{C3380CC4-5D6E-409C-BE32-E72D297353CC}">
              <c16:uniqueId val="{00000000-0A94-4DB5-AEC6-F85D2B2CF696}"/>
            </c:ext>
          </c:extLst>
        </c:ser>
        <c:dLbls>
          <c:showLegendKey val="0"/>
          <c:showVal val="0"/>
          <c:showCatName val="0"/>
          <c:showSerName val="0"/>
          <c:showPercent val="0"/>
          <c:showBubbleSize val="0"/>
        </c:dLbls>
        <c:gapWidth val="150"/>
        <c:axId val="112066048"/>
        <c:axId val="1114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64765</c:v>
                </c:pt>
                <c:pt idx="4">
                  <c:v>66228</c:v>
                </c:pt>
              </c:numCache>
            </c:numRef>
          </c:val>
          <c:smooth val="0"/>
          <c:extLst>
            <c:ext xmlns:c16="http://schemas.microsoft.com/office/drawing/2014/chart" uri="{C3380CC4-5D6E-409C-BE32-E72D297353CC}">
              <c16:uniqueId val="{00000001-0A94-4DB5-AEC6-F85D2B2CF696}"/>
            </c:ext>
          </c:extLst>
        </c:ser>
        <c:dLbls>
          <c:showLegendKey val="0"/>
          <c:showVal val="0"/>
          <c:showCatName val="0"/>
          <c:showSerName val="0"/>
          <c:showPercent val="0"/>
          <c:showBubbleSize val="0"/>
        </c:dLbls>
        <c:marker val="1"/>
        <c:smooth val="0"/>
        <c:axId val="112066048"/>
        <c:axId val="111453312"/>
      </c:lineChart>
      <c:dateAx>
        <c:axId val="112066048"/>
        <c:scaling>
          <c:orientation val="minMax"/>
        </c:scaling>
        <c:delete val="1"/>
        <c:axPos val="b"/>
        <c:numFmt formatCode="ge" sourceLinked="1"/>
        <c:majorTickMark val="none"/>
        <c:minorTickMark val="none"/>
        <c:tickLblPos val="none"/>
        <c:crossAx val="111453312"/>
        <c:crosses val="autoZero"/>
        <c:auto val="1"/>
        <c:lblOffset val="100"/>
        <c:baseTimeUnit val="years"/>
      </c:dateAx>
      <c:valAx>
        <c:axId val="11145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0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D558-41B9-93CC-809143860055}"/>
            </c:ext>
          </c:extLst>
        </c:ser>
        <c:dLbls>
          <c:showLegendKey val="0"/>
          <c:showVal val="0"/>
          <c:showCatName val="0"/>
          <c:showSerName val="0"/>
          <c:showPercent val="0"/>
          <c:showBubbleSize val="0"/>
        </c:dLbls>
        <c:gapWidth val="150"/>
        <c:axId val="102338048"/>
        <c:axId val="1021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33.9</c:v>
                </c:pt>
                <c:pt idx="4">
                  <c:v>34.9</c:v>
                </c:pt>
              </c:numCache>
            </c:numRef>
          </c:val>
          <c:smooth val="0"/>
          <c:extLst>
            <c:ext xmlns:c16="http://schemas.microsoft.com/office/drawing/2014/chart" uri="{C3380CC4-5D6E-409C-BE32-E72D297353CC}">
              <c16:uniqueId val="{00000001-D558-41B9-93CC-809143860055}"/>
            </c:ext>
          </c:extLst>
        </c:ser>
        <c:dLbls>
          <c:showLegendKey val="0"/>
          <c:showVal val="0"/>
          <c:showCatName val="0"/>
          <c:showSerName val="0"/>
          <c:showPercent val="0"/>
          <c:showBubbleSize val="0"/>
        </c:dLbls>
        <c:marker val="1"/>
        <c:smooth val="0"/>
        <c:axId val="102338048"/>
        <c:axId val="102141888"/>
      </c:lineChart>
      <c:dateAx>
        <c:axId val="102338048"/>
        <c:scaling>
          <c:orientation val="minMax"/>
        </c:scaling>
        <c:delete val="1"/>
        <c:axPos val="b"/>
        <c:numFmt formatCode="ge" sourceLinked="1"/>
        <c:majorTickMark val="none"/>
        <c:minorTickMark val="none"/>
        <c:tickLblPos val="none"/>
        <c:crossAx val="102141888"/>
        <c:crosses val="autoZero"/>
        <c:auto val="1"/>
        <c:lblOffset val="100"/>
        <c:baseTimeUnit val="years"/>
      </c:dateAx>
      <c:valAx>
        <c:axId val="10214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3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97.7</c:v>
                </c:pt>
                <c:pt idx="4">
                  <c:v>96.1</c:v>
                </c:pt>
              </c:numCache>
            </c:numRef>
          </c:val>
          <c:extLst>
            <c:ext xmlns:c16="http://schemas.microsoft.com/office/drawing/2014/chart" uri="{C3380CC4-5D6E-409C-BE32-E72D297353CC}">
              <c16:uniqueId val="{00000000-465E-4601-84B4-3A6ABE6FD88F}"/>
            </c:ext>
          </c:extLst>
        </c:ser>
        <c:dLbls>
          <c:showLegendKey val="0"/>
          <c:showVal val="0"/>
          <c:showCatName val="0"/>
          <c:showSerName val="0"/>
          <c:showPercent val="0"/>
          <c:showBubbleSize val="0"/>
        </c:dLbls>
        <c:gapWidth val="150"/>
        <c:axId val="110883840"/>
        <c:axId val="1021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93.6</c:v>
                </c:pt>
                <c:pt idx="4">
                  <c:v>94</c:v>
                </c:pt>
              </c:numCache>
            </c:numRef>
          </c:val>
          <c:smooth val="0"/>
          <c:extLst>
            <c:ext xmlns:c16="http://schemas.microsoft.com/office/drawing/2014/chart" uri="{C3380CC4-5D6E-409C-BE32-E72D297353CC}">
              <c16:uniqueId val="{00000001-465E-4601-84B4-3A6ABE6FD88F}"/>
            </c:ext>
          </c:extLst>
        </c:ser>
        <c:dLbls>
          <c:showLegendKey val="0"/>
          <c:showVal val="0"/>
          <c:showCatName val="0"/>
          <c:showSerName val="0"/>
          <c:showPercent val="0"/>
          <c:showBubbleSize val="0"/>
        </c:dLbls>
        <c:marker val="1"/>
        <c:smooth val="0"/>
        <c:axId val="110883840"/>
        <c:axId val="102144192"/>
      </c:lineChart>
      <c:dateAx>
        <c:axId val="110883840"/>
        <c:scaling>
          <c:orientation val="minMax"/>
        </c:scaling>
        <c:delete val="1"/>
        <c:axPos val="b"/>
        <c:numFmt formatCode="ge" sourceLinked="1"/>
        <c:majorTickMark val="none"/>
        <c:minorTickMark val="none"/>
        <c:tickLblPos val="none"/>
        <c:crossAx val="102144192"/>
        <c:crosses val="autoZero"/>
        <c:auto val="1"/>
        <c:lblOffset val="100"/>
        <c:baseTimeUnit val="years"/>
      </c:dateAx>
      <c:valAx>
        <c:axId val="10214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105.1</c:v>
                </c:pt>
                <c:pt idx="4">
                  <c:v>103.4</c:v>
                </c:pt>
              </c:numCache>
            </c:numRef>
          </c:val>
          <c:extLst>
            <c:ext xmlns:c16="http://schemas.microsoft.com/office/drawing/2014/chart" uri="{C3380CC4-5D6E-409C-BE32-E72D297353CC}">
              <c16:uniqueId val="{00000000-0A26-4C86-A8D9-73AA0964D31D}"/>
            </c:ext>
          </c:extLst>
        </c:ser>
        <c:dLbls>
          <c:showLegendKey val="0"/>
          <c:showVal val="0"/>
          <c:showCatName val="0"/>
          <c:showSerName val="0"/>
          <c:showPercent val="0"/>
          <c:showBubbleSize val="0"/>
        </c:dLbls>
        <c:gapWidth val="150"/>
        <c:axId val="110884352"/>
        <c:axId val="754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99.8</c:v>
                </c:pt>
                <c:pt idx="4">
                  <c:v>100.1</c:v>
                </c:pt>
              </c:numCache>
            </c:numRef>
          </c:val>
          <c:smooth val="0"/>
          <c:extLst>
            <c:ext xmlns:c16="http://schemas.microsoft.com/office/drawing/2014/chart" uri="{C3380CC4-5D6E-409C-BE32-E72D297353CC}">
              <c16:uniqueId val="{00000001-0A26-4C86-A8D9-73AA0964D31D}"/>
            </c:ext>
          </c:extLst>
        </c:ser>
        <c:dLbls>
          <c:showLegendKey val="0"/>
          <c:showVal val="0"/>
          <c:showCatName val="0"/>
          <c:showSerName val="0"/>
          <c:showPercent val="0"/>
          <c:showBubbleSize val="0"/>
        </c:dLbls>
        <c:marker val="1"/>
        <c:smooth val="0"/>
        <c:axId val="110884352"/>
        <c:axId val="75432512"/>
      </c:lineChart>
      <c:dateAx>
        <c:axId val="110884352"/>
        <c:scaling>
          <c:orientation val="minMax"/>
        </c:scaling>
        <c:delete val="1"/>
        <c:axPos val="b"/>
        <c:numFmt formatCode="ge" sourceLinked="1"/>
        <c:majorTickMark val="none"/>
        <c:minorTickMark val="none"/>
        <c:tickLblPos val="none"/>
        <c:crossAx val="75432512"/>
        <c:crosses val="autoZero"/>
        <c:auto val="1"/>
        <c:lblOffset val="100"/>
        <c:baseTimeUnit val="years"/>
      </c:dateAx>
      <c:valAx>
        <c:axId val="754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8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39.9</c:v>
                </c:pt>
                <c:pt idx="4">
                  <c:v>43.9</c:v>
                </c:pt>
              </c:numCache>
            </c:numRef>
          </c:val>
          <c:extLst>
            <c:ext xmlns:c16="http://schemas.microsoft.com/office/drawing/2014/chart" uri="{C3380CC4-5D6E-409C-BE32-E72D297353CC}">
              <c16:uniqueId val="{00000000-13E0-4280-9B14-07B537F99E9D}"/>
            </c:ext>
          </c:extLst>
        </c:ser>
        <c:dLbls>
          <c:showLegendKey val="0"/>
          <c:showVal val="0"/>
          <c:showCatName val="0"/>
          <c:showSerName val="0"/>
          <c:showPercent val="0"/>
          <c:showBubbleSize val="0"/>
        </c:dLbls>
        <c:gapWidth val="150"/>
        <c:axId val="110886400"/>
        <c:axId val="754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51.2</c:v>
                </c:pt>
                <c:pt idx="4">
                  <c:v>52</c:v>
                </c:pt>
              </c:numCache>
            </c:numRef>
          </c:val>
          <c:smooth val="0"/>
          <c:extLst>
            <c:ext xmlns:c16="http://schemas.microsoft.com/office/drawing/2014/chart" uri="{C3380CC4-5D6E-409C-BE32-E72D297353CC}">
              <c16:uniqueId val="{00000001-13E0-4280-9B14-07B537F99E9D}"/>
            </c:ext>
          </c:extLst>
        </c:ser>
        <c:dLbls>
          <c:showLegendKey val="0"/>
          <c:showVal val="0"/>
          <c:showCatName val="0"/>
          <c:showSerName val="0"/>
          <c:showPercent val="0"/>
          <c:showBubbleSize val="0"/>
        </c:dLbls>
        <c:marker val="1"/>
        <c:smooth val="0"/>
        <c:axId val="110886400"/>
        <c:axId val="75435392"/>
      </c:lineChart>
      <c:dateAx>
        <c:axId val="110886400"/>
        <c:scaling>
          <c:orientation val="minMax"/>
        </c:scaling>
        <c:delete val="1"/>
        <c:axPos val="b"/>
        <c:numFmt formatCode="ge" sourceLinked="1"/>
        <c:majorTickMark val="none"/>
        <c:minorTickMark val="none"/>
        <c:tickLblPos val="none"/>
        <c:crossAx val="75435392"/>
        <c:crosses val="autoZero"/>
        <c:auto val="1"/>
        <c:lblOffset val="100"/>
        <c:baseTimeUnit val="years"/>
      </c:dateAx>
      <c:valAx>
        <c:axId val="7543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44.9</c:v>
                </c:pt>
                <c:pt idx="4">
                  <c:v>50.8</c:v>
                </c:pt>
              </c:numCache>
            </c:numRef>
          </c:val>
          <c:extLst>
            <c:ext xmlns:c16="http://schemas.microsoft.com/office/drawing/2014/chart" uri="{C3380CC4-5D6E-409C-BE32-E72D297353CC}">
              <c16:uniqueId val="{00000000-9E5F-48AC-B22B-4176DB3F65B3}"/>
            </c:ext>
          </c:extLst>
        </c:ser>
        <c:dLbls>
          <c:showLegendKey val="0"/>
          <c:showVal val="0"/>
          <c:showCatName val="0"/>
          <c:showSerName val="0"/>
          <c:showPercent val="0"/>
          <c:showBubbleSize val="0"/>
        </c:dLbls>
        <c:gapWidth val="150"/>
        <c:axId val="111216128"/>
        <c:axId val="754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64.3</c:v>
                </c:pt>
                <c:pt idx="4">
                  <c:v>66</c:v>
                </c:pt>
              </c:numCache>
            </c:numRef>
          </c:val>
          <c:smooth val="0"/>
          <c:extLst>
            <c:ext xmlns:c16="http://schemas.microsoft.com/office/drawing/2014/chart" uri="{C3380CC4-5D6E-409C-BE32-E72D297353CC}">
              <c16:uniqueId val="{00000001-9E5F-48AC-B22B-4176DB3F65B3}"/>
            </c:ext>
          </c:extLst>
        </c:ser>
        <c:dLbls>
          <c:showLegendKey val="0"/>
          <c:showVal val="0"/>
          <c:showCatName val="0"/>
          <c:showSerName val="0"/>
          <c:showPercent val="0"/>
          <c:showBubbleSize val="0"/>
        </c:dLbls>
        <c:marker val="1"/>
        <c:smooth val="0"/>
        <c:axId val="111216128"/>
        <c:axId val="75437696"/>
      </c:lineChart>
      <c:dateAx>
        <c:axId val="111216128"/>
        <c:scaling>
          <c:orientation val="minMax"/>
        </c:scaling>
        <c:delete val="1"/>
        <c:axPos val="b"/>
        <c:numFmt formatCode="ge" sourceLinked="1"/>
        <c:majorTickMark val="none"/>
        <c:minorTickMark val="none"/>
        <c:tickLblPos val="none"/>
        <c:crossAx val="75437696"/>
        <c:crosses val="autoZero"/>
        <c:auto val="1"/>
        <c:lblOffset val="100"/>
        <c:baseTimeUnit val="years"/>
      </c:dateAx>
      <c:valAx>
        <c:axId val="754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1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54339771</c:v>
                </c:pt>
                <c:pt idx="4">
                  <c:v>55461693</c:v>
                </c:pt>
              </c:numCache>
            </c:numRef>
          </c:val>
          <c:extLst>
            <c:ext xmlns:c16="http://schemas.microsoft.com/office/drawing/2014/chart" uri="{C3380CC4-5D6E-409C-BE32-E72D297353CC}">
              <c16:uniqueId val="{00000000-79AF-49A0-A35D-99236DE9FB75}"/>
            </c:ext>
          </c:extLst>
        </c:ser>
        <c:dLbls>
          <c:showLegendKey val="0"/>
          <c:showVal val="0"/>
          <c:showCatName val="0"/>
          <c:showSerName val="0"/>
          <c:showPercent val="0"/>
          <c:showBubbleSize val="0"/>
        </c:dLbls>
        <c:gapWidth val="150"/>
        <c:axId val="111217664"/>
        <c:axId val="1110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51669762</c:v>
                </c:pt>
                <c:pt idx="4">
                  <c:v>53351028</c:v>
                </c:pt>
              </c:numCache>
            </c:numRef>
          </c:val>
          <c:smooth val="0"/>
          <c:extLst>
            <c:ext xmlns:c16="http://schemas.microsoft.com/office/drawing/2014/chart" uri="{C3380CC4-5D6E-409C-BE32-E72D297353CC}">
              <c16:uniqueId val="{00000001-79AF-49A0-A35D-99236DE9FB75}"/>
            </c:ext>
          </c:extLst>
        </c:ser>
        <c:dLbls>
          <c:showLegendKey val="0"/>
          <c:showVal val="0"/>
          <c:showCatName val="0"/>
          <c:showSerName val="0"/>
          <c:showPercent val="0"/>
          <c:showBubbleSize val="0"/>
        </c:dLbls>
        <c:marker val="1"/>
        <c:smooth val="0"/>
        <c:axId val="111217664"/>
        <c:axId val="111075328"/>
      </c:lineChart>
      <c:dateAx>
        <c:axId val="111217664"/>
        <c:scaling>
          <c:orientation val="minMax"/>
        </c:scaling>
        <c:delete val="1"/>
        <c:axPos val="b"/>
        <c:numFmt formatCode="ge" sourceLinked="1"/>
        <c:majorTickMark val="none"/>
        <c:minorTickMark val="none"/>
        <c:tickLblPos val="none"/>
        <c:crossAx val="111075328"/>
        <c:crosses val="autoZero"/>
        <c:auto val="1"/>
        <c:lblOffset val="100"/>
        <c:baseTimeUnit val="years"/>
      </c:dateAx>
      <c:valAx>
        <c:axId val="11107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26.8</c:v>
                </c:pt>
                <c:pt idx="4">
                  <c:v>27.2</c:v>
                </c:pt>
              </c:numCache>
            </c:numRef>
          </c:val>
          <c:extLst>
            <c:ext xmlns:c16="http://schemas.microsoft.com/office/drawing/2014/chart" uri="{C3380CC4-5D6E-409C-BE32-E72D297353CC}">
              <c16:uniqueId val="{00000000-7D9A-4658-AD03-DBD3A844A754}"/>
            </c:ext>
          </c:extLst>
        </c:ser>
        <c:dLbls>
          <c:showLegendKey val="0"/>
          <c:showVal val="0"/>
          <c:showCatName val="0"/>
          <c:showSerName val="0"/>
          <c:showPercent val="0"/>
          <c:showBubbleSize val="0"/>
        </c:dLbls>
        <c:gapWidth val="150"/>
        <c:axId val="111218176"/>
        <c:axId val="111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27.4</c:v>
                </c:pt>
                <c:pt idx="4">
                  <c:v>27.8</c:v>
                </c:pt>
              </c:numCache>
            </c:numRef>
          </c:val>
          <c:smooth val="0"/>
          <c:extLst>
            <c:ext xmlns:c16="http://schemas.microsoft.com/office/drawing/2014/chart" uri="{C3380CC4-5D6E-409C-BE32-E72D297353CC}">
              <c16:uniqueId val="{00000001-7D9A-4658-AD03-DBD3A844A754}"/>
            </c:ext>
          </c:extLst>
        </c:ser>
        <c:dLbls>
          <c:showLegendKey val="0"/>
          <c:showVal val="0"/>
          <c:showCatName val="0"/>
          <c:showSerName val="0"/>
          <c:showPercent val="0"/>
          <c:showBubbleSize val="0"/>
        </c:dLbls>
        <c:marker val="1"/>
        <c:smooth val="0"/>
        <c:axId val="111218176"/>
        <c:axId val="111077632"/>
      </c:lineChart>
      <c:dateAx>
        <c:axId val="111218176"/>
        <c:scaling>
          <c:orientation val="minMax"/>
        </c:scaling>
        <c:delete val="1"/>
        <c:axPos val="b"/>
        <c:numFmt formatCode="ge" sourceLinked="1"/>
        <c:majorTickMark val="none"/>
        <c:minorTickMark val="none"/>
        <c:tickLblPos val="none"/>
        <c:crossAx val="111077632"/>
        <c:crosses val="autoZero"/>
        <c:auto val="1"/>
        <c:lblOffset val="100"/>
        <c:baseTimeUnit val="years"/>
      </c:dateAx>
      <c:valAx>
        <c:axId val="1110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46.1</c:v>
                </c:pt>
                <c:pt idx="4">
                  <c:v>46.7</c:v>
                </c:pt>
              </c:numCache>
            </c:numRef>
          </c:val>
          <c:extLst>
            <c:ext xmlns:c16="http://schemas.microsoft.com/office/drawing/2014/chart" uri="{C3380CC4-5D6E-409C-BE32-E72D297353CC}">
              <c16:uniqueId val="{00000000-394E-4C13-86B4-4DB29D8742F1}"/>
            </c:ext>
          </c:extLst>
        </c:ser>
        <c:dLbls>
          <c:showLegendKey val="0"/>
          <c:showVal val="0"/>
          <c:showCatName val="0"/>
          <c:showSerName val="0"/>
          <c:showPercent val="0"/>
          <c:showBubbleSize val="0"/>
        </c:dLbls>
        <c:gapWidth val="150"/>
        <c:axId val="112064000"/>
        <c:axId val="111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49.2</c:v>
                </c:pt>
                <c:pt idx="4">
                  <c:v>48.7</c:v>
                </c:pt>
              </c:numCache>
            </c:numRef>
          </c:val>
          <c:smooth val="0"/>
          <c:extLst>
            <c:ext xmlns:c16="http://schemas.microsoft.com/office/drawing/2014/chart" uri="{C3380CC4-5D6E-409C-BE32-E72D297353CC}">
              <c16:uniqueId val="{00000001-394E-4C13-86B4-4DB29D8742F1}"/>
            </c:ext>
          </c:extLst>
        </c:ser>
        <c:dLbls>
          <c:showLegendKey val="0"/>
          <c:showVal val="0"/>
          <c:showCatName val="0"/>
          <c:showSerName val="0"/>
          <c:showPercent val="0"/>
          <c:showBubbleSize val="0"/>
        </c:dLbls>
        <c:marker val="1"/>
        <c:smooth val="0"/>
        <c:axId val="112064000"/>
        <c:axId val="111079936"/>
      </c:lineChart>
      <c:dateAx>
        <c:axId val="112064000"/>
        <c:scaling>
          <c:orientation val="minMax"/>
        </c:scaling>
        <c:delete val="1"/>
        <c:axPos val="b"/>
        <c:numFmt formatCode="ge" sourceLinked="1"/>
        <c:majorTickMark val="none"/>
        <c:minorTickMark val="none"/>
        <c:tickLblPos val="none"/>
        <c:crossAx val="111079936"/>
        <c:crosses val="autoZero"/>
        <c:auto val="1"/>
        <c:lblOffset val="100"/>
        <c:baseTimeUnit val="years"/>
      </c:dateAx>
      <c:valAx>
        <c:axId val="1110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6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千葉県　地方独立行政法人総合病院国保旭中央病院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地方独立行政法人</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500床以上</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763</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40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災 地</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f>データ!AB6</f>
        <v>220</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6</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989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114443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769</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769</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105.1</v>
      </c>
      <c r="BJ33" s="100"/>
      <c r="BK33" s="100"/>
      <c r="BL33" s="100"/>
      <c r="BM33" s="100"/>
      <c r="BN33" s="100"/>
      <c r="BO33" s="100"/>
      <c r="BP33" s="100"/>
      <c r="BQ33" s="100"/>
      <c r="BR33" s="100"/>
      <c r="BS33" s="100"/>
      <c r="BT33" s="100"/>
      <c r="BU33" s="100"/>
      <c r="BV33" s="100"/>
      <c r="BW33" s="101"/>
      <c r="BX33" s="99">
        <f>データ!AL7</f>
        <v>103.4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97.7</v>
      </c>
      <c r="EX33" s="100"/>
      <c r="EY33" s="100"/>
      <c r="EZ33" s="100"/>
      <c r="FA33" s="100"/>
      <c r="FB33" s="100"/>
      <c r="FC33" s="100"/>
      <c r="FD33" s="100"/>
      <c r="FE33" s="100"/>
      <c r="FF33" s="100"/>
      <c r="FG33" s="100"/>
      <c r="FH33" s="100"/>
      <c r="FI33" s="100"/>
      <c r="FJ33" s="100"/>
      <c r="FK33" s="101"/>
      <c r="FL33" s="99">
        <f>データ!AW7</f>
        <v>96.1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76.5</v>
      </c>
      <c r="LZ33" s="100"/>
      <c r="MA33" s="100"/>
      <c r="MB33" s="100"/>
      <c r="MC33" s="100"/>
      <c r="MD33" s="100"/>
      <c r="ME33" s="100"/>
      <c r="MF33" s="100"/>
      <c r="MG33" s="100"/>
      <c r="MH33" s="100"/>
      <c r="MI33" s="100"/>
      <c r="MJ33" s="100"/>
      <c r="MK33" s="100"/>
      <c r="ML33" s="100"/>
      <c r="MM33" s="101"/>
      <c r="MN33" s="99">
        <f>データ!BS7</f>
        <v>76.3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155</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66359</v>
      </c>
      <c r="BJ55" s="103"/>
      <c r="BK55" s="103"/>
      <c r="BL55" s="103"/>
      <c r="BM55" s="103"/>
      <c r="BN55" s="103"/>
      <c r="BO55" s="103"/>
      <c r="BP55" s="103"/>
      <c r="BQ55" s="103"/>
      <c r="BR55" s="103"/>
      <c r="BS55" s="103"/>
      <c r="BT55" s="103"/>
      <c r="BU55" s="103"/>
      <c r="BV55" s="103"/>
      <c r="BW55" s="104"/>
      <c r="BX55" s="102">
        <f>データ!CD7</f>
        <v>67637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18792</v>
      </c>
      <c r="EX55" s="103"/>
      <c r="EY55" s="103"/>
      <c r="EZ55" s="103"/>
      <c r="FA55" s="103"/>
      <c r="FB55" s="103"/>
      <c r="FC55" s="103"/>
      <c r="FD55" s="103"/>
      <c r="FE55" s="103"/>
      <c r="FF55" s="103"/>
      <c r="FG55" s="103"/>
      <c r="FH55" s="103"/>
      <c r="FI55" s="103"/>
      <c r="FJ55" s="103"/>
      <c r="FK55" s="104"/>
      <c r="FL55" s="102">
        <f>データ!CO7</f>
        <v>18853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46.1</v>
      </c>
      <c r="IL55" s="100"/>
      <c r="IM55" s="100"/>
      <c r="IN55" s="100"/>
      <c r="IO55" s="100"/>
      <c r="IP55" s="100"/>
      <c r="IQ55" s="100"/>
      <c r="IR55" s="100"/>
      <c r="IS55" s="100"/>
      <c r="IT55" s="100"/>
      <c r="IU55" s="100"/>
      <c r="IV55" s="100"/>
      <c r="IW55" s="100"/>
      <c r="IX55" s="100"/>
      <c r="IY55" s="101"/>
      <c r="IZ55" s="99">
        <f>データ!CZ7</f>
        <v>46.7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26.8</v>
      </c>
      <c r="LZ55" s="100"/>
      <c r="MA55" s="100"/>
      <c r="MB55" s="100"/>
      <c r="MC55" s="100"/>
      <c r="MD55" s="100"/>
      <c r="ME55" s="100"/>
      <c r="MF55" s="100"/>
      <c r="MG55" s="100"/>
      <c r="MH55" s="100"/>
      <c r="MI55" s="100"/>
      <c r="MJ55" s="100"/>
      <c r="MK55" s="100"/>
      <c r="ML55" s="100"/>
      <c r="MM55" s="101"/>
      <c r="MN55" s="99">
        <f>データ!DK7</f>
        <v>27.2</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39.9</v>
      </c>
      <c r="CA79" s="82"/>
      <c r="CB79" s="82"/>
      <c r="CC79" s="82"/>
      <c r="CD79" s="82"/>
      <c r="CE79" s="82"/>
      <c r="CF79" s="82"/>
      <c r="CG79" s="82"/>
      <c r="CH79" s="82"/>
      <c r="CI79" s="82"/>
      <c r="CJ79" s="82"/>
      <c r="CK79" s="82"/>
      <c r="CL79" s="82"/>
      <c r="CM79" s="82"/>
      <c r="CN79" s="82"/>
      <c r="CO79" s="82"/>
      <c r="CP79" s="82"/>
      <c r="CQ79" s="82"/>
      <c r="CR79" s="82"/>
      <c r="CS79" s="82">
        <f>データ!DV7</f>
        <v>43.9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44.9</v>
      </c>
      <c r="GU79" s="82"/>
      <c r="GV79" s="82"/>
      <c r="GW79" s="82"/>
      <c r="GX79" s="82"/>
      <c r="GY79" s="82"/>
      <c r="GZ79" s="82"/>
      <c r="HA79" s="82"/>
      <c r="HB79" s="82"/>
      <c r="HC79" s="82"/>
      <c r="HD79" s="82"/>
      <c r="HE79" s="82"/>
      <c r="HF79" s="82"/>
      <c r="HG79" s="82"/>
      <c r="HH79" s="82"/>
      <c r="HI79" s="82"/>
      <c r="HJ79" s="82"/>
      <c r="HK79" s="82"/>
      <c r="HL79" s="82"/>
      <c r="HM79" s="82">
        <f>データ!EG7</f>
        <v>50.8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54339771</v>
      </c>
      <c r="LP79" s="78"/>
      <c r="LQ79" s="78"/>
      <c r="LR79" s="78"/>
      <c r="LS79" s="78"/>
      <c r="LT79" s="78"/>
      <c r="LU79" s="78"/>
      <c r="LV79" s="78"/>
      <c r="LW79" s="78"/>
      <c r="LX79" s="78"/>
      <c r="LY79" s="78"/>
      <c r="LZ79" s="78"/>
      <c r="MA79" s="78"/>
      <c r="MB79" s="78"/>
      <c r="MC79" s="78"/>
      <c r="MD79" s="78"/>
      <c r="ME79" s="78"/>
      <c r="MF79" s="78"/>
      <c r="MG79" s="78"/>
      <c r="MH79" s="78">
        <f>データ!ER7</f>
        <v>55461693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tcU2/RFWywz9UNB4We7N6fXRt/b1MwXHIS+Q6xIefUBhfGikyRya7M3shoRg8oMMwsDRJz2SuHPEiVB9gMkjw==" saltValue="DN8NrcMFzxeHL41opeAfm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77</v>
      </c>
      <c r="AI4" s="147"/>
      <c r="AJ4" s="147"/>
      <c r="AK4" s="147"/>
      <c r="AL4" s="147"/>
      <c r="AM4" s="147"/>
      <c r="AN4" s="147"/>
      <c r="AO4" s="147"/>
      <c r="AP4" s="147"/>
      <c r="AQ4" s="147"/>
      <c r="AR4" s="148"/>
      <c r="AS4" s="149" t="s">
        <v>78</v>
      </c>
      <c r="AT4" s="145"/>
      <c r="AU4" s="145"/>
      <c r="AV4" s="145"/>
      <c r="AW4" s="145"/>
      <c r="AX4" s="145"/>
      <c r="AY4" s="145"/>
      <c r="AZ4" s="145"/>
      <c r="BA4" s="145"/>
      <c r="BB4" s="145"/>
      <c r="BC4" s="145"/>
      <c r="BD4" s="149" t="s">
        <v>79</v>
      </c>
      <c r="BE4" s="145"/>
      <c r="BF4" s="145"/>
      <c r="BG4" s="145"/>
      <c r="BH4" s="145"/>
      <c r="BI4" s="145"/>
      <c r="BJ4" s="145"/>
      <c r="BK4" s="145"/>
      <c r="BL4" s="145"/>
      <c r="BM4" s="145"/>
      <c r="BN4" s="145"/>
      <c r="BO4" s="146" t="s">
        <v>80</v>
      </c>
      <c r="BP4" s="147"/>
      <c r="BQ4" s="147"/>
      <c r="BR4" s="147"/>
      <c r="BS4" s="147"/>
      <c r="BT4" s="147"/>
      <c r="BU4" s="147"/>
      <c r="BV4" s="147"/>
      <c r="BW4" s="147"/>
      <c r="BX4" s="147"/>
      <c r="BY4" s="148"/>
      <c r="BZ4" s="145" t="s">
        <v>81</v>
      </c>
      <c r="CA4" s="145"/>
      <c r="CB4" s="145"/>
      <c r="CC4" s="145"/>
      <c r="CD4" s="145"/>
      <c r="CE4" s="145"/>
      <c r="CF4" s="145"/>
      <c r="CG4" s="145"/>
      <c r="CH4" s="145"/>
      <c r="CI4" s="145"/>
      <c r="CJ4" s="145"/>
      <c r="CK4" s="149"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46" t="s">
        <v>85</v>
      </c>
      <c r="DS4" s="147"/>
      <c r="DT4" s="147"/>
      <c r="DU4" s="147"/>
      <c r="DV4" s="147"/>
      <c r="DW4" s="147"/>
      <c r="DX4" s="147"/>
      <c r="DY4" s="147"/>
      <c r="DZ4" s="147"/>
      <c r="EA4" s="147"/>
      <c r="EB4" s="148"/>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123</v>
      </c>
      <c r="AV5" s="61" t="s">
        <v>124</v>
      </c>
      <c r="AW5" s="61" t="s">
        <v>115</v>
      </c>
      <c r="AX5" s="61" t="s">
        <v>116</v>
      </c>
      <c r="AY5" s="61" t="s">
        <v>117</v>
      </c>
      <c r="AZ5" s="61" t="s">
        <v>118</v>
      </c>
      <c r="BA5" s="61" t="s">
        <v>119</v>
      </c>
      <c r="BB5" s="61" t="s">
        <v>120</v>
      </c>
      <c r="BC5" s="61" t="s">
        <v>121</v>
      </c>
      <c r="BD5" s="61" t="s">
        <v>111</v>
      </c>
      <c r="BE5" s="61" t="s">
        <v>125</v>
      </c>
      <c r="BF5" s="61" t="s">
        <v>123</v>
      </c>
      <c r="BG5" s="61" t="s">
        <v>124</v>
      </c>
      <c r="BH5" s="61" t="s">
        <v>115</v>
      </c>
      <c r="BI5" s="61" t="s">
        <v>116</v>
      </c>
      <c r="BJ5" s="61" t="s">
        <v>117</v>
      </c>
      <c r="BK5" s="61" t="s">
        <v>118</v>
      </c>
      <c r="BL5" s="61" t="s">
        <v>119</v>
      </c>
      <c r="BM5" s="61" t="s">
        <v>120</v>
      </c>
      <c r="BN5" s="61" t="s">
        <v>121</v>
      </c>
      <c r="BO5" s="61" t="s">
        <v>111</v>
      </c>
      <c r="BP5" s="61" t="s">
        <v>112</v>
      </c>
      <c r="BQ5" s="61" t="s">
        <v>126</v>
      </c>
      <c r="BR5" s="61" t="s">
        <v>124</v>
      </c>
      <c r="BS5" s="61" t="s">
        <v>115</v>
      </c>
      <c r="BT5" s="61" t="s">
        <v>116</v>
      </c>
      <c r="BU5" s="61" t="s">
        <v>117</v>
      </c>
      <c r="BV5" s="61" t="s">
        <v>118</v>
      </c>
      <c r="BW5" s="61" t="s">
        <v>119</v>
      </c>
      <c r="BX5" s="61" t="s">
        <v>120</v>
      </c>
      <c r="BY5" s="61" t="s">
        <v>121</v>
      </c>
      <c r="BZ5" s="61" t="s">
        <v>122</v>
      </c>
      <c r="CA5" s="61" t="s">
        <v>112</v>
      </c>
      <c r="CB5" s="61" t="s">
        <v>126</v>
      </c>
      <c r="CC5" s="61" t="s">
        <v>127</v>
      </c>
      <c r="CD5" s="61" t="s">
        <v>115</v>
      </c>
      <c r="CE5" s="61" t="s">
        <v>116</v>
      </c>
      <c r="CF5" s="61" t="s">
        <v>117</v>
      </c>
      <c r="CG5" s="61" t="s">
        <v>118</v>
      </c>
      <c r="CH5" s="61" t="s">
        <v>119</v>
      </c>
      <c r="CI5" s="61" t="s">
        <v>120</v>
      </c>
      <c r="CJ5" s="61" t="s">
        <v>121</v>
      </c>
      <c r="CK5" s="61" t="s">
        <v>122</v>
      </c>
      <c r="CL5" s="61" t="s">
        <v>128</v>
      </c>
      <c r="CM5" s="61" t="s">
        <v>126</v>
      </c>
      <c r="CN5" s="61" t="s">
        <v>124</v>
      </c>
      <c r="CO5" s="61" t="s">
        <v>129</v>
      </c>
      <c r="CP5" s="61" t="s">
        <v>116</v>
      </c>
      <c r="CQ5" s="61" t="s">
        <v>117</v>
      </c>
      <c r="CR5" s="61" t="s">
        <v>118</v>
      </c>
      <c r="CS5" s="61" t="s">
        <v>119</v>
      </c>
      <c r="CT5" s="61" t="s">
        <v>120</v>
      </c>
      <c r="CU5" s="61" t="s">
        <v>121</v>
      </c>
      <c r="CV5" s="61" t="s">
        <v>122</v>
      </c>
      <c r="CW5" s="61" t="s">
        <v>128</v>
      </c>
      <c r="CX5" s="61" t="s">
        <v>126</v>
      </c>
      <c r="CY5" s="61" t="s">
        <v>124</v>
      </c>
      <c r="CZ5" s="61" t="s">
        <v>129</v>
      </c>
      <c r="DA5" s="61" t="s">
        <v>116</v>
      </c>
      <c r="DB5" s="61" t="s">
        <v>117</v>
      </c>
      <c r="DC5" s="61" t="s">
        <v>118</v>
      </c>
      <c r="DD5" s="61" t="s">
        <v>119</v>
      </c>
      <c r="DE5" s="61" t="s">
        <v>120</v>
      </c>
      <c r="DF5" s="61" t="s">
        <v>121</v>
      </c>
      <c r="DG5" s="61" t="s">
        <v>111</v>
      </c>
      <c r="DH5" s="61" t="s">
        <v>112</v>
      </c>
      <c r="DI5" s="61" t="s">
        <v>123</v>
      </c>
      <c r="DJ5" s="61" t="s">
        <v>127</v>
      </c>
      <c r="DK5" s="61" t="s">
        <v>115</v>
      </c>
      <c r="DL5" s="61" t="s">
        <v>116</v>
      </c>
      <c r="DM5" s="61" t="s">
        <v>117</v>
      </c>
      <c r="DN5" s="61" t="s">
        <v>118</v>
      </c>
      <c r="DO5" s="61" t="s">
        <v>119</v>
      </c>
      <c r="DP5" s="61" t="s">
        <v>120</v>
      </c>
      <c r="DQ5" s="61" t="s">
        <v>121</v>
      </c>
      <c r="DR5" s="61" t="s">
        <v>130</v>
      </c>
      <c r="DS5" s="61" t="s">
        <v>112</v>
      </c>
      <c r="DT5" s="61" t="s">
        <v>126</v>
      </c>
      <c r="DU5" s="61" t="s">
        <v>114</v>
      </c>
      <c r="DV5" s="61" t="s">
        <v>115</v>
      </c>
      <c r="DW5" s="61" t="s">
        <v>116</v>
      </c>
      <c r="DX5" s="61" t="s">
        <v>117</v>
      </c>
      <c r="DY5" s="61" t="s">
        <v>118</v>
      </c>
      <c r="DZ5" s="61" t="s">
        <v>119</v>
      </c>
      <c r="EA5" s="61" t="s">
        <v>120</v>
      </c>
      <c r="EB5" s="61" t="s">
        <v>121</v>
      </c>
      <c r="EC5" s="61" t="s">
        <v>111</v>
      </c>
      <c r="ED5" s="61" t="s">
        <v>128</v>
      </c>
      <c r="EE5" s="61" t="s">
        <v>126</v>
      </c>
      <c r="EF5" s="61" t="s">
        <v>124</v>
      </c>
      <c r="EG5" s="61" t="s">
        <v>115</v>
      </c>
      <c r="EH5" s="61" t="s">
        <v>116</v>
      </c>
      <c r="EI5" s="61" t="s">
        <v>117</v>
      </c>
      <c r="EJ5" s="61" t="s">
        <v>118</v>
      </c>
      <c r="EK5" s="61" t="s">
        <v>119</v>
      </c>
      <c r="EL5" s="61" t="s">
        <v>120</v>
      </c>
      <c r="EM5" s="61" t="s">
        <v>131</v>
      </c>
      <c r="EN5" s="61" t="s">
        <v>111</v>
      </c>
      <c r="EO5" s="61" t="s">
        <v>125</v>
      </c>
      <c r="EP5" s="61" t="s">
        <v>126</v>
      </c>
      <c r="EQ5" s="61" t="s">
        <v>114</v>
      </c>
      <c r="ER5" s="61" t="s">
        <v>115</v>
      </c>
      <c r="ES5" s="61" t="s">
        <v>116</v>
      </c>
      <c r="ET5" s="61" t="s">
        <v>117</v>
      </c>
      <c r="EU5" s="61" t="s">
        <v>118</v>
      </c>
      <c r="EV5" s="61" t="s">
        <v>119</v>
      </c>
      <c r="EW5" s="61" t="s">
        <v>120</v>
      </c>
      <c r="EX5" s="61" t="s">
        <v>121</v>
      </c>
    </row>
    <row r="6" spans="1:154" s="66" customFormat="1">
      <c r="A6" s="47" t="s">
        <v>132</v>
      </c>
      <c r="B6" s="62">
        <f>B8</f>
        <v>2017</v>
      </c>
      <c r="C6" s="62">
        <f t="shared" ref="C6:M6" si="2">C8</f>
        <v>127520</v>
      </c>
      <c r="D6" s="62">
        <f t="shared" si="2"/>
        <v>46</v>
      </c>
      <c r="E6" s="62">
        <f t="shared" si="2"/>
        <v>6</v>
      </c>
      <c r="F6" s="62">
        <f t="shared" si="2"/>
        <v>0</v>
      </c>
      <c r="G6" s="62">
        <f t="shared" si="2"/>
        <v>1</v>
      </c>
      <c r="H6" s="150" t="str">
        <f>IF(H8&lt;&gt;I8,H8,"")&amp;IF(I8&lt;&gt;J8,I8,"")&amp;"　"&amp;J8</f>
        <v>千葉県　地方独立行政法人総合病院国保旭中央病院</v>
      </c>
      <c r="I6" s="151"/>
      <c r="J6" s="152"/>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40</v>
      </c>
      <c r="R6" s="62" t="str">
        <f t="shared" si="3"/>
        <v>対象</v>
      </c>
      <c r="S6" s="62" t="str">
        <f t="shared" si="3"/>
        <v>ド 透 I 未 訓 ガ</v>
      </c>
      <c r="T6" s="62" t="str">
        <f t="shared" si="3"/>
        <v>救 臨 が 感 災 地</v>
      </c>
      <c r="U6" s="63" t="str">
        <f>U8</f>
        <v>-</v>
      </c>
      <c r="V6" s="63">
        <f>V8</f>
        <v>114443</v>
      </c>
      <c r="W6" s="62" t="str">
        <f>W8</f>
        <v>非該当</v>
      </c>
      <c r="X6" s="62" t="str">
        <f t="shared" si="3"/>
        <v>７：１</v>
      </c>
      <c r="Y6" s="63">
        <f t="shared" si="3"/>
        <v>763</v>
      </c>
      <c r="Z6" s="63" t="str">
        <f t="shared" si="3"/>
        <v>-</v>
      </c>
      <c r="AA6" s="63" t="str">
        <f t="shared" si="3"/>
        <v>-</v>
      </c>
      <c r="AB6" s="63">
        <f t="shared" si="3"/>
        <v>220</v>
      </c>
      <c r="AC6" s="63">
        <f t="shared" si="3"/>
        <v>6</v>
      </c>
      <c r="AD6" s="63">
        <f t="shared" si="3"/>
        <v>989</v>
      </c>
      <c r="AE6" s="63">
        <f t="shared" si="3"/>
        <v>769</v>
      </c>
      <c r="AF6" s="63" t="str">
        <f t="shared" si="3"/>
        <v>-</v>
      </c>
      <c r="AG6" s="63">
        <f t="shared" si="3"/>
        <v>769</v>
      </c>
      <c r="AH6" s="64" t="e">
        <f>IF(AH8="-",NA(),AH8)</f>
        <v>#N/A</v>
      </c>
      <c r="AI6" s="64" t="e">
        <f t="shared" ref="AI6:AQ6" si="4">IF(AI8="-",NA(),AI8)</f>
        <v>#N/A</v>
      </c>
      <c r="AJ6" s="64" t="e">
        <f t="shared" si="4"/>
        <v>#N/A</v>
      </c>
      <c r="AK6" s="64">
        <f t="shared" si="4"/>
        <v>105.1</v>
      </c>
      <c r="AL6" s="64">
        <f t="shared" si="4"/>
        <v>103.4</v>
      </c>
      <c r="AM6" s="64" t="e">
        <f t="shared" si="4"/>
        <v>#N/A</v>
      </c>
      <c r="AN6" s="64" t="e">
        <f t="shared" si="4"/>
        <v>#N/A</v>
      </c>
      <c r="AO6" s="64" t="e">
        <f t="shared" si="4"/>
        <v>#N/A</v>
      </c>
      <c r="AP6" s="64">
        <f t="shared" si="4"/>
        <v>99.8</v>
      </c>
      <c r="AQ6" s="64">
        <f t="shared" si="4"/>
        <v>100.1</v>
      </c>
      <c r="AR6" s="64" t="str">
        <f>IF(AR8="-","【-】","【"&amp;SUBSTITUTE(TEXT(AR8,"#,##0.0"),"-","△")&amp;"】")</f>
        <v>【98.5】</v>
      </c>
      <c r="AS6" s="64" t="e">
        <f>IF(AS8="-",NA(),AS8)</f>
        <v>#N/A</v>
      </c>
      <c r="AT6" s="64" t="e">
        <f t="shared" ref="AT6:BB6" si="5">IF(AT8="-",NA(),AT8)</f>
        <v>#N/A</v>
      </c>
      <c r="AU6" s="64" t="e">
        <f t="shared" si="5"/>
        <v>#N/A</v>
      </c>
      <c r="AV6" s="64">
        <f t="shared" si="5"/>
        <v>97.7</v>
      </c>
      <c r="AW6" s="64">
        <f t="shared" si="5"/>
        <v>96.1</v>
      </c>
      <c r="AX6" s="64" t="e">
        <f t="shared" si="5"/>
        <v>#N/A</v>
      </c>
      <c r="AY6" s="64" t="e">
        <f t="shared" si="5"/>
        <v>#N/A</v>
      </c>
      <c r="AZ6" s="64" t="e">
        <f t="shared" si="5"/>
        <v>#N/A</v>
      </c>
      <c r="BA6" s="64">
        <f t="shared" si="5"/>
        <v>93.6</v>
      </c>
      <c r="BB6" s="64">
        <f t="shared" si="5"/>
        <v>94</v>
      </c>
      <c r="BC6" s="64" t="str">
        <f>IF(BC8="-","【-】","【"&amp;SUBSTITUTE(TEXT(BC8,"#,##0.0"),"-","△")&amp;"】")</f>
        <v>【89.7】</v>
      </c>
      <c r="BD6" s="64" t="e">
        <f>IF(BD8="-",NA(),BD8)</f>
        <v>#N/A</v>
      </c>
      <c r="BE6" s="64" t="e">
        <f t="shared" ref="BE6:BM6" si="6">IF(BE8="-",NA(),BE8)</f>
        <v>#N/A</v>
      </c>
      <c r="BF6" s="64" t="e">
        <f t="shared" si="6"/>
        <v>#N/A</v>
      </c>
      <c r="BG6" s="64">
        <f t="shared" si="6"/>
        <v>0</v>
      </c>
      <c r="BH6" s="64">
        <f t="shared" si="6"/>
        <v>0</v>
      </c>
      <c r="BI6" s="64" t="e">
        <f t="shared" si="6"/>
        <v>#N/A</v>
      </c>
      <c r="BJ6" s="64" t="e">
        <f t="shared" si="6"/>
        <v>#N/A</v>
      </c>
      <c r="BK6" s="64" t="e">
        <f t="shared" si="6"/>
        <v>#N/A</v>
      </c>
      <c r="BL6" s="64">
        <f t="shared" si="6"/>
        <v>33.9</v>
      </c>
      <c r="BM6" s="64">
        <f t="shared" si="6"/>
        <v>34.9</v>
      </c>
      <c r="BN6" s="64" t="str">
        <f>IF(BN8="-","【-】","【"&amp;SUBSTITUTE(TEXT(BN8,"#,##0.0"),"-","△")&amp;"】")</f>
        <v>【64.7】</v>
      </c>
      <c r="BO6" s="64" t="e">
        <f>IF(BO8="-",NA(),BO8)</f>
        <v>#N/A</v>
      </c>
      <c r="BP6" s="64" t="e">
        <f t="shared" ref="BP6:BX6" si="7">IF(BP8="-",NA(),BP8)</f>
        <v>#N/A</v>
      </c>
      <c r="BQ6" s="64" t="e">
        <f t="shared" si="7"/>
        <v>#N/A</v>
      </c>
      <c r="BR6" s="64">
        <f t="shared" si="7"/>
        <v>76.5</v>
      </c>
      <c r="BS6" s="64">
        <f t="shared" si="7"/>
        <v>76.3</v>
      </c>
      <c r="BT6" s="64" t="e">
        <f t="shared" si="7"/>
        <v>#N/A</v>
      </c>
      <c r="BU6" s="64" t="e">
        <f t="shared" si="7"/>
        <v>#N/A</v>
      </c>
      <c r="BV6" s="64" t="e">
        <f t="shared" si="7"/>
        <v>#N/A</v>
      </c>
      <c r="BW6" s="64">
        <f t="shared" si="7"/>
        <v>79.5</v>
      </c>
      <c r="BX6" s="64">
        <f t="shared" si="7"/>
        <v>79.900000000000006</v>
      </c>
      <c r="BY6" s="64" t="str">
        <f>IF(BY8="-","【-】","【"&amp;SUBSTITUTE(TEXT(BY8,"#,##0.0"),"-","△")&amp;"】")</f>
        <v>【74.8】</v>
      </c>
      <c r="BZ6" s="65" t="e">
        <f>IF(BZ8="-",NA(),BZ8)</f>
        <v>#N/A</v>
      </c>
      <c r="CA6" s="65" t="e">
        <f t="shared" ref="CA6:CI6" si="8">IF(CA8="-",NA(),CA8)</f>
        <v>#N/A</v>
      </c>
      <c r="CB6" s="65" t="e">
        <f t="shared" si="8"/>
        <v>#N/A</v>
      </c>
      <c r="CC6" s="65">
        <f t="shared" si="8"/>
        <v>66359</v>
      </c>
      <c r="CD6" s="65">
        <f t="shared" si="8"/>
        <v>67637</v>
      </c>
      <c r="CE6" s="65" t="e">
        <f t="shared" si="8"/>
        <v>#N/A</v>
      </c>
      <c r="CF6" s="65" t="e">
        <f t="shared" si="8"/>
        <v>#N/A</v>
      </c>
      <c r="CG6" s="65" t="e">
        <f t="shared" si="8"/>
        <v>#N/A</v>
      </c>
      <c r="CH6" s="65">
        <f t="shared" si="8"/>
        <v>64765</v>
      </c>
      <c r="CI6" s="65">
        <f t="shared" si="8"/>
        <v>66228</v>
      </c>
      <c r="CJ6" s="64" t="str">
        <f>IF(CJ8="-","【-】","【"&amp;SUBSTITUTE(TEXT(CJ8,"#,##0"),"-","△")&amp;"】")</f>
        <v>【50,718】</v>
      </c>
      <c r="CK6" s="65" t="e">
        <f>IF(CK8="-",NA(),CK8)</f>
        <v>#N/A</v>
      </c>
      <c r="CL6" s="65" t="e">
        <f t="shared" ref="CL6:CT6" si="9">IF(CL8="-",NA(),CL8)</f>
        <v>#N/A</v>
      </c>
      <c r="CM6" s="65" t="e">
        <f t="shared" si="9"/>
        <v>#N/A</v>
      </c>
      <c r="CN6" s="65">
        <f t="shared" si="9"/>
        <v>18792</v>
      </c>
      <c r="CO6" s="65">
        <f t="shared" si="9"/>
        <v>18853</v>
      </c>
      <c r="CP6" s="65" t="e">
        <f t="shared" si="9"/>
        <v>#N/A</v>
      </c>
      <c r="CQ6" s="65" t="e">
        <f t="shared" si="9"/>
        <v>#N/A</v>
      </c>
      <c r="CR6" s="65" t="e">
        <f t="shared" si="9"/>
        <v>#N/A</v>
      </c>
      <c r="CS6" s="65">
        <f t="shared" si="9"/>
        <v>17680</v>
      </c>
      <c r="CT6" s="65">
        <f t="shared" si="9"/>
        <v>18393</v>
      </c>
      <c r="CU6" s="64" t="str">
        <f>IF(CU8="-","【-】","【"&amp;SUBSTITUTE(TEXT(CU8,"#,##0"),"-","△")&amp;"】")</f>
        <v>【14,202】</v>
      </c>
      <c r="CV6" s="64" t="e">
        <f>IF(CV8="-",NA(),CV8)</f>
        <v>#N/A</v>
      </c>
      <c r="CW6" s="64" t="e">
        <f t="shared" ref="CW6:DE6" si="10">IF(CW8="-",NA(),CW8)</f>
        <v>#N/A</v>
      </c>
      <c r="CX6" s="64" t="e">
        <f t="shared" si="10"/>
        <v>#N/A</v>
      </c>
      <c r="CY6" s="64">
        <f t="shared" si="10"/>
        <v>46.1</v>
      </c>
      <c r="CZ6" s="64">
        <f t="shared" si="10"/>
        <v>46.7</v>
      </c>
      <c r="DA6" s="64" t="e">
        <f t="shared" si="10"/>
        <v>#N/A</v>
      </c>
      <c r="DB6" s="64" t="e">
        <f t="shared" si="10"/>
        <v>#N/A</v>
      </c>
      <c r="DC6" s="64" t="e">
        <f t="shared" si="10"/>
        <v>#N/A</v>
      </c>
      <c r="DD6" s="64">
        <f t="shared" si="10"/>
        <v>49.2</v>
      </c>
      <c r="DE6" s="64">
        <f t="shared" si="10"/>
        <v>48.7</v>
      </c>
      <c r="DF6" s="64" t="str">
        <f>IF(DF8="-","【-】","【"&amp;SUBSTITUTE(TEXT(DF8,"#,##0.0"),"-","△")&amp;"】")</f>
        <v>【55.0】</v>
      </c>
      <c r="DG6" s="64" t="e">
        <f>IF(DG8="-",NA(),DG8)</f>
        <v>#N/A</v>
      </c>
      <c r="DH6" s="64" t="e">
        <f t="shared" ref="DH6:DP6" si="11">IF(DH8="-",NA(),DH8)</f>
        <v>#N/A</v>
      </c>
      <c r="DI6" s="64" t="e">
        <f t="shared" si="11"/>
        <v>#N/A</v>
      </c>
      <c r="DJ6" s="64">
        <f t="shared" si="11"/>
        <v>26.8</v>
      </c>
      <c r="DK6" s="64">
        <f t="shared" si="11"/>
        <v>27.2</v>
      </c>
      <c r="DL6" s="64" t="e">
        <f t="shared" si="11"/>
        <v>#N/A</v>
      </c>
      <c r="DM6" s="64" t="e">
        <f t="shared" si="11"/>
        <v>#N/A</v>
      </c>
      <c r="DN6" s="64" t="e">
        <f t="shared" si="11"/>
        <v>#N/A</v>
      </c>
      <c r="DO6" s="64">
        <f t="shared" si="11"/>
        <v>27.4</v>
      </c>
      <c r="DP6" s="64">
        <f t="shared" si="11"/>
        <v>27.8</v>
      </c>
      <c r="DQ6" s="64" t="str">
        <f>IF(DQ8="-","【-】","【"&amp;SUBSTITUTE(TEXT(DQ8,"#,##0.0"),"-","△")&amp;"】")</f>
        <v>【24.3】</v>
      </c>
      <c r="DR6" s="64" t="e">
        <f>IF(DR8="-",NA(),DR8)</f>
        <v>#N/A</v>
      </c>
      <c r="DS6" s="64" t="e">
        <f t="shared" ref="DS6:EA6" si="12">IF(DS8="-",NA(),DS8)</f>
        <v>#N/A</v>
      </c>
      <c r="DT6" s="64" t="e">
        <f t="shared" si="12"/>
        <v>#N/A</v>
      </c>
      <c r="DU6" s="64">
        <f t="shared" si="12"/>
        <v>39.9</v>
      </c>
      <c r="DV6" s="64">
        <f t="shared" si="12"/>
        <v>43.9</v>
      </c>
      <c r="DW6" s="64" t="e">
        <f t="shared" si="12"/>
        <v>#N/A</v>
      </c>
      <c r="DX6" s="64" t="e">
        <f t="shared" si="12"/>
        <v>#N/A</v>
      </c>
      <c r="DY6" s="64" t="e">
        <f t="shared" si="12"/>
        <v>#N/A</v>
      </c>
      <c r="DZ6" s="64">
        <f t="shared" si="12"/>
        <v>51.2</v>
      </c>
      <c r="EA6" s="64">
        <f t="shared" si="12"/>
        <v>52</v>
      </c>
      <c r="EB6" s="64" t="str">
        <f>IF(EB8="-","【-】","【"&amp;SUBSTITUTE(TEXT(EB8,"#,##0.0"),"-","△")&amp;"】")</f>
        <v>【51.6】</v>
      </c>
      <c r="EC6" s="64" t="e">
        <f>IF(EC8="-",NA(),EC8)</f>
        <v>#N/A</v>
      </c>
      <c r="ED6" s="64" t="e">
        <f t="shared" ref="ED6:EL6" si="13">IF(ED8="-",NA(),ED8)</f>
        <v>#N/A</v>
      </c>
      <c r="EE6" s="64" t="e">
        <f t="shared" si="13"/>
        <v>#N/A</v>
      </c>
      <c r="EF6" s="64">
        <f t="shared" si="13"/>
        <v>44.9</v>
      </c>
      <c r="EG6" s="64">
        <f t="shared" si="13"/>
        <v>50.8</v>
      </c>
      <c r="EH6" s="64" t="e">
        <f t="shared" si="13"/>
        <v>#N/A</v>
      </c>
      <c r="EI6" s="64" t="e">
        <f t="shared" si="13"/>
        <v>#N/A</v>
      </c>
      <c r="EJ6" s="64" t="e">
        <f t="shared" si="13"/>
        <v>#N/A</v>
      </c>
      <c r="EK6" s="64">
        <f t="shared" si="13"/>
        <v>64.3</v>
      </c>
      <c r="EL6" s="64">
        <f t="shared" si="13"/>
        <v>66</v>
      </c>
      <c r="EM6" s="64" t="str">
        <f>IF(EM8="-","【-】","【"&amp;SUBSTITUTE(TEXT(EM8,"#,##0.0"),"-","△")&amp;"】")</f>
        <v>【67.6】</v>
      </c>
      <c r="EN6" s="65" t="e">
        <f>IF(EN8="-",NA(),EN8)</f>
        <v>#N/A</v>
      </c>
      <c r="EO6" s="65" t="e">
        <f t="shared" ref="EO6:EW6" si="14">IF(EO8="-",NA(),EO8)</f>
        <v>#N/A</v>
      </c>
      <c r="EP6" s="65" t="e">
        <f t="shared" si="14"/>
        <v>#N/A</v>
      </c>
      <c r="EQ6" s="65">
        <f t="shared" si="14"/>
        <v>54339771</v>
      </c>
      <c r="ER6" s="65">
        <f t="shared" si="14"/>
        <v>55461693</v>
      </c>
      <c r="ES6" s="65" t="e">
        <f t="shared" si="14"/>
        <v>#N/A</v>
      </c>
      <c r="ET6" s="65" t="e">
        <f t="shared" si="14"/>
        <v>#N/A</v>
      </c>
      <c r="EU6" s="65" t="e">
        <f t="shared" si="14"/>
        <v>#N/A</v>
      </c>
      <c r="EV6" s="65">
        <f t="shared" si="14"/>
        <v>51669762</v>
      </c>
      <c r="EW6" s="65">
        <f t="shared" si="14"/>
        <v>53351028</v>
      </c>
      <c r="EX6" s="65" t="str">
        <f>IF(EX8="-","【-】","【"&amp;SUBSTITUTE(TEXT(EX8,"#,##0"),"-","△")&amp;"】")</f>
        <v>【45,442,498】</v>
      </c>
    </row>
    <row r="7" spans="1:154" s="66" customFormat="1">
      <c r="A7" s="47" t="s">
        <v>133</v>
      </c>
      <c r="B7" s="62">
        <f t="shared" ref="B7:AG7" si="15">B8</f>
        <v>2017</v>
      </c>
      <c r="C7" s="62">
        <f t="shared" si="15"/>
        <v>127520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40</v>
      </c>
      <c r="R7" s="62" t="str">
        <f t="shared" si="15"/>
        <v>対象</v>
      </c>
      <c r="S7" s="62" t="str">
        <f t="shared" si="15"/>
        <v>ド 透 I 未 訓 ガ</v>
      </c>
      <c r="T7" s="62" t="str">
        <f t="shared" si="15"/>
        <v>救 臨 が 感 災 地</v>
      </c>
      <c r="U7" s="63" t="str">
        <f>U8</f>
        <v>-</v>
      </c>
      <c r="V7" s="63">
        <f>V8</f>
        <v>114443</v>
      </c>
      <c r="W7" s="62" t="str">
        <f>W8</f>
        <v>非該当</v>
      </c>
      <c r="X7" s="62" t="str">
        <f t="shared" si="15"/>
        <v>７：１</v>
      </c>
      <c r="Y7" s="63">
        <f t="shared" si="15"/>
        <v>763</v>
      </c>
      <c r="Z7" s="63" t="str">
        <f t="shared" si="15"/>
        <v>-</v>
      </c>
      <c r="AA7" s="63" t="str">
        <f t="shared" si="15"/>
        <v>-</v>
      </c>
      <c r="AB7" s="63">
        <f t="shared" si="15"/>
        <v>220</v>
      </c>
      <c r="AC7" s="63">
        <f t="shared" si="15"/>
        <v>6</v>
      </c>
      <c r="AD7" s="63">
        <f t="shared" si="15"/>
        <v>989</v>
      </c>
      <c r="AE7" s="63">
        <f t="shared" si="15"/>
        <v>769</v>
      </c>
      <c r="AF7" s="63" t="str">
        <f t="shared" si="15"/>
        <v>-</v>
      </c>
      <c r="AG7" s="63">
        <f t="shared" si="15"/>
        <v>769</v>
      </c>
      <c r="AH7" s="64" t="str">
        <f>AH8</f>
        <v>-</v>
      </c>
      <c r="AI7" s="64" t="str">
        <f t="shared" ref="AI7:AQ7" si="16">AI8</f>
        <v>-</v>
      </c>
      <c r="AJ7" s="64" t="str">
        <f t="shared" si="16"/>
        <v>-</v>
      </c>
      <c r="AK7" s="64">
        <f t="shared" si="16"/>
        <v>105.1</v>
      </c>
      <c r="AL7" s="64">
        <f t="shared" si="16"/>
        <v>103.4</v>
      </c>
      <c r="AM7" s="64" t="str">
        <f t="shared" si="16"/>
        <v>-</v>
      </c>
      <c r="AN7" s="64" t="str">
        <f t="shared" si="16"/>
        <v>-</v>
      </c>
      <c r="AO7" s="64" t="str">
        <f t="shared" si="16"/>
        <v>-</v>
      </c>
      <c r="AP7" s="64">
        <f t="shared" si="16"/>
        <v>99.8</v>
      </c>
      <c r="AQ7" s="64">
        <f t="shared" si="16"/>
        <v>100.1</v>
      </c>
      <c r="AR7" s="64"/>
      <c r="AS7" s="64" t="str">
        <f>AS8</f>
        <v>-</v>
      </c>
      <c r="AT7" s="64" t="str">
        <f t="shared" ref="AT7:BB7" si="17">AT8</f>
        <v>-</v>
      </c>
      <c r="AU7" s="64" t="str">
        <f t="shared" si="17"/>
        <v>-</v>
      </c>
      <c r="AV7" s="64">
        <f t="shared" si="17"/>
        <v>97.7</v>
      </c>
      <c r="AW7" s="64">
        <f t="shared" si="17"/>
        <v>96.1</v>
      </c>
      <c r="AX7" s="64" t="str">
        <f t="shared" si="17"/>
        <v>-</v>
      </c>
      <c r="AY7" s="64" t="str">
        <f t="shared" si="17"/>
        <v>-</v>
      </c>
      <c r="AZ7" s="64" t="str">
        <f t="shared" si="17"/>
        <v>-</v>
      </c>
      <c r="BA7" s="64">
        <f t="shared" si="17"/>
        <v>93.6</v>
      </c>
      <c r="BB7" s="64">
        <f t="shared" si="17"/>
        <v>94</v>
      </c>
      <c r="BC7" s="64"/>
      <c r="BD7" s="64" t="str">
        <f>BD8</f>
        <v>-</v>
      </c>
      <c r="BE7" s="64" t="str">
        <f t="shared" ref="BE7:BM7" si="18">BE8</f>
        <v>-</v>
      </c>
      <c r="BF7" s="64" t="str">
        <f t="shared" si="18"/>
        <v>-</v>
      </c>
      <c r="BG7" s="64">
        <f t="shared" si="18"/>
        <v>0</v>
      </c>
      <c r="BH7" s="64">
        <f t="shared" si="18"/>
        <v>0</v>
      </c>
      <c r="BI7" s="64" t="str">
        <f t="shared" si="18"/>
        <v>-</v>
      </c>
      <c r="BJ7" s="64" t="str">
        <f t="shared" si="18"/>
        <v>-</v>
      </c>
      <c r="BK7" s="64" t="str">
        <f t="shared" si="18"/>
        <v>-</v>
      </c>
      <c r="BL7" s="64">
        <f t="shared" si="18"/>
        <v>33.9</v>
      </c>
      <c r="BM7" s="64">
        <f t="shared" si="18"/>
        <v>34.9</v>
      </c>
      <c r="BN7" s="64"/>
      <c r="BO7" s="64" t="str">
        <f>BO8</f>
        <v>-</v>
      </c>
      <c r="BP7" s="64" t="str">
        <f t="shared" ref="BP7:BX7" si="19">BP8</f>
        <v>-</v>
      </c>
      <c r="BQ7" s="64" t="str">
        <f t="shared" si="19"/>
        <v>-</v>
      </c>
      <c r="BR7" s="64">
        <f t="shared" si="19"/>
        <v>76.5</v>
      </c>
      <c r="BS7" s="64">
        <f t="shared" si="19"/>
        <v>76.3</v>
      </c>
      <c r="BT7" s="64" t="str">
        <f t="shared" si="19"/>
        <v>-</v>
      </c>
      <c r="BU7" s="64" t="str">
        <f t="shared" si="19"/>
        <v>-</v>
      </c>
      <c r="BV7" s="64" t="str">
        <f t="shared" si="19"/>
        <v>-</v>
      </c>
      <c r="BW7" s="64">
        <f t="shared" si="19"/>
        <v>79.5</v>
      </c>
      <c r="BX7" s="64">
        <f t="shared" si="19"/>
        <v>79.900000000000006</v>
      </c>
      <c r="BY7" s="64"/>
      <c r="BZ7" s="65" t="str">
        <f>BZ8</f>
        <v>-</v>
      </c>
      <c r="CA7" s="65" t="str">
        <f t="shared" ref="CA7:CI7" si="20">CA8</f>
        <v>-</v>
      </c>
      <c r="CB7" s="65" t="str">
        <f t="shared" si="20"/>
        <v>-</v>
      </c>
      <c r="CC7" s="65">
        <f t="shared" si="20"/>
        <v>66359</v>
      </c>
      <c r="CD7" s="65">
        <f t="shared" si="20"/>
        <v>67637</v>
      </c>
      <c r="CE7" s="65" t="str">
        <f t="shared" si="20"/>
        <v>-</v>
      </c>
      <c r="CF7" s="65" t="str">
        <f t="shared" si="20"/>
        <v>-</v>
      </c>
      <c r="CG7" s="65" t="str">
        <f t="shared" si="20"/>
        <v>-</v>
      </c>
      <c r="CH7" s="65">
        <f t="shared" si="20"/>
        <v>64765</v>
      </c>
      <c r="CI7" s="65">
        <f t="shared" si="20"/>
        <v>66228</v>
      </c>
      <c r="CJ7" s="64"/>
      <c r="CK7" s="65" t="str">
        <f>CK8</f>
        <v>-</v>
      </c>
      <c r="CL7" s="65" t="str">
        <f t="shared" ref="CL7:CT7" si="21">CL8</f>
        <v>-</v>
      </c>
      <c r="CM7" s="65" t="str">
        <f t="shared" si="21"/>
        <v>-</v>
      </c>
      <c r="CN7" s="65">
        <f t="shared" si="21"/>
        <v>18792</v>
      </c>
      <c r="CO7" s="65">
        <f t="shared" si="21"/>
        <v>18853</v>
      </c>
      <c r="CP7" s="65" t="str">
        <f t="shared" si="21"/>
        <v>-</v>
      </c>
      <c r="CQ7" s="65" t="str">
        <f t="shared" si="21"/>
        <v>-</v>
      </c>
      <c r="CR7" s="65" t="str">
        <f t="shared" si="21"/>
        <v>-</v>
      </c>
      <c r="CS7" s="65">
        <f t="shared" si="21"/>
        <v>17680</v>
      </c>
      <c r="CT7" s="65">
        <f t="shared" si="21"/>
        <v>18393</v>
      </c>
      <c r="CU7" s="64"/>
      <c r="CV7" s="64" t="str">
        <f>CV8</f>
        <v>-</v>
      </c>
      <c r="CW7" s="64" t="str">
        <f t="shared" ref="CW7:DE7" si="22">CW8</f>
        <v>-</v>
      </c>
      <c r="CX7" s="64" t="str">
        <f t="shared" si="22"/>
        <v>-</v>
      </c>
      <c r="CY7" s="64">
        <f t="shared" si="22"/>
        <v>46.1</v>
      </c>
      <c r="CZ7" s="64">
        <f t="shared" si="22"/>
        <v>46.7</v>
      </c>
      <c r="DA7" s="64" t="str">
        <f t="shared" si="22"/>
        <v>-</v>
      </c>
      <c r="DB7" s="64" t="str">
        <f t="shared" si="22"/>
        <v>-</v>
      </c>
      <c r="DC7" s="64" t="str">
        <f t="shared" si="22"/>
        <v>-</v>
      </c>
      <c r="DD7" s="64">
        <f t="shared" si="22"/>
        <v>49.2</v>
      </c>
      <c r="DE7" s="64">
        <f t="shared" si="22"/>
        <v>48.7</v>
      </c>
      <c r="DF7" s="64"/>
      <c r="DG7" s="64" t="str">
        <f>DG8</f>
        <v>-</v>
      </c>
      <c r="DH7" s="64" t="str">
        <f t="shared" ref="DH7:DP7" si="23">DH8</f>
        <v>-</v>
      </c>
      <c r="DI7" s="64" t="str">
        <f t="shared" si="23"/>
        <v>-</v>
      </c>
      <c r="DJ7" s="64">
        <f t="shared" si="23"/>
        <v>26.8</v>
      </c>
      <c r="DK7" s="64">
        <f t="shared" si="23"/>
        <v>27.2</v>
      </c>
      <c r="DL7" s="64" t="str">
        <f t="shared" si="23"/>
        <v>-</v>
      </c>
      <c r="DM7" s="64" t="str">
        <f t="shared" si="23"/>
        <v>-</v>
      </c>
      <c r="DN7" s="64" t="str">
        <f t="shared" si="23"/>
        <v>-</v>
      </c>
      <c r="DO7" s="64">
        <f t="shared" si="23"/>
        <v>27.4</v>
      </c>
      <c r="DP7" s="64">
        <f t="shared" si="23"/>
        <v>27.8</v>
      </c>
      <c r="DQ7" s="64"/>
      <c r="DR7" s="64" t="str">
        <f>DR8</f>
        <v>-</v>
      </c>
      <c r="DS7" s="64" t="str">
        <f t="shared" ref="DS7:EA7" si="24">DS8</f>
        <v>-</v>
      </c>
      <c r="DT7" s="64" t="str">
        <f t="shared" si="24"/>
        <v>-</v>
      </c>
      <c r="DU7" s="64">
        <f t="shared" si="24"/>
        <v>39.9</v>
      </c>
      <c r="DV7" s="64">
        <f t="shared" si="24"/>
        <v>43.9</v>
      </c>
      <c r="DW7" s="64" t="str">
        <f t="shared" si="24"/>
        <v>-</v>
      </c>
      <c r="DX7" s="64" t="str">
        <f t="shared" si="24"/>
        <v>-</v>
      </c>
      <c r="DY7" s="64" t="str">
        <f t="shared" si="24"/>
        <v>-</v>
      </c>
      <c r="DZ7" s="64">
        <f t="shared" si="24"/>
        <v>51.2</v>
      </c>
      <c r="EA7" s="64">
        <f t="shared" si="24"/>
        <v>52</v>
      </c>
      <c r="EB7" s="64"/>
      <c r="EC7" s="64" t="str">
        <f>EC8</f>
        <v>-</v>
      </c>
      <c r="ED7" s="64" t="str">
        <f t="shared" ref="ED7:EL7" si="25">ED8</f>
        <v>-</v>
      </c>
      <c r="EE7" s="64" t="str">
        <f t="shared" si="25"/>
        <v>-</v>
      </c>
      <c r="EF7" s="64">
        <f t="shared" si="25"/>
        <v>44.9</v>
      </c>
      <c r="EG7" s="64">
        <f t="shared" si="25"/>
        <v>50.8</v>
      </c>
      <c r="EH7" s="64" t="str">
        <f t="shared" si="25"/>
        <v>-</v>
      </c>
      <c r="EI7" s="64" t="str">
        <f t="shared" si="25"/>
        <v>-</v>
      </c>
      <c r="EJ7" s="64" t="str">
        <f t="shared" si="25"/>
        <v>-</v>
      </c>
      <c r="EK7" s="64">
        <f t="shared" si="25"/>
        <v>64.3</v>
      </c>
      <c r="EL7" s="64">
        <f t="shared" si="25"/>
        <v>66</v>
      </c>
      <c r="EM7" s="64"/>
      <c r="EN7" s="65" t="str">
        <f>EN8</f>
        <v>-</v>
      </c>
      <c r="EO7" s="65" t="str">
        <f t="shared" ref="EO7:EW7" si="26">EO8</f>
        <v>-</v>
      </c>
      <c r="EP7" s="65" t="str">
        <f t="shared" si="26"/>
        <v>-</v>
      </c>
      <c r="EQ7" s="65">
        <f t="shared" si="26"/>
        <v>54339771</v>
      </c>
      <c r="ER7" s="65">
        <f t="shared" si="26"/>
        <v>55461693</v>
      </c>
      <c r="ES7" s="65" t="str">
        <f t="shared" si="26"/>
        <v>-</v>
      </c>
      <c r="ET7" s="65" t="str">
        <f t="shared" si="26"/>
        <v>-</v>
      </c>
      <c r="EU7" s="65" t="str">
        <f t="shared" si="26"/>
        <v>-</v>
      </c>
      <c r="EV7" s="65">
        <f t="shared" si="26"/>
        <v>51669762</v>
      </c>
      <c r="EW7" s="65">
        <f t="shared" si="26"/>
        <v>53351028</v>
      </c>
      <c r="EX7" s="65"/>
    </row>
    <row r="8" spans="1:154" s="66" customFormat="1">
      <c r="A8" s="47"/>
      <c r="B8" s="67">
        <v>2017</v>
      </c>
      <c r="C8" s="67">
        <v>127520</v>
      </c>
      <c r="D8" s="67">
        <v>46</v>
      </c>
      <c r="E8" s="67">
        <v>6</v>
      </c>
      <c r="F8" s="67">
        <v>0</v>
      </c>
      <c r="G8" s="67">
        <v>1</v>
      </c>
      <c r="H8" s="67" t="s">
        <v>134</v>
      </c>
      <c r="I8" s="67" t="s">
        <v>135</v>
      </c>
      <c r="J8" s="67" t="s">
        <v>135</v>
      </c>
      <c r="K8" s="67" t="s">
        <v>136</v>
      </c>
      <c r="L8" s="67" t="s">
        <v>137</v>
      </c>
      <c r="M8" s="67" t="s">
        <v>138</v>
      </c>
      <c r="N8" s="67" t="s">
        <v>139</v>
      </c>
      <c r="O8" s="67" t="s">
        <v>140</v>
      </c>
      <c r="P8" s="67" t="s">
        <v>141</v>
      </c>
      <c r="Q8" s="68">
        <v>40</v>
      </c>
      <c r="R8" s="67" t="s">
        <v>142</v>
      </c>
      <c r="S8" s="67" t="s">
        <v>143</v>
      </c>
      <c r="T8" s="67" t="s">
        <v>144</v>
      </c>
      <c r="U8" s="68" t="s">
        <v>145</v>
      </c>
      <c r="V8" s="68">
        <v>114443</v>
      </c>
      <c r="W8" s="67" t="s">
        <v>146</v>
      </c>
      <c r="X8" s="69" t="s">
        <v>147</v>
      </c>
      <c r="Y8" s="68">
        <v>763</v>
      </c>
      <c r="Z8" s="68" t="s">
        <v>145</v>
      </c>
      <c r="AA8" s="68" t="s">
        <v>145</v>
      </c>
      <c r="AB8" s="68">
        <v>220</v>
      </c>
      <c r="AC8" s="68">
        <v>6</v>
      </c>
      <c r="AD8" s="68">
        <v>989</v>
      </c>
      <c r="AE8" s="68">
        <v>769</v>
      </c>
      <c r="AF8" s="68" t="s">
        <v>145</v>
      </c>
      <c r="AG8" s="68">
        <v>769</v>
      </c>
      <c r="AH8" s="70" t="s">
        <v>145</v>
      </c>
      <c r="AI8" s="70" t="s">
        <v>145</v>
      </c>
      <c r="AJ8" s="70" t="s">
        <v>145</v>
      </c>
      <c r="AK8" s="70">
        <v>105.1</v>
      </c>
      <c r="AL8" s="70">
        <v>103.4</v>
      </c>
      <c r="AM8" s="70" t="s">
        <v>145</v>
      </c>
      <c r="AN8" s="70" t="s">
        <v>145</v>
      </c>
      <c r="AO8" s="70" t="s">
        <v>145</v>
      </c>
      <c r="AP8" s="70">
        <v>99.8</v>
      </c>
      <c r="AQ8" s="70">
        <v>100.1</v>
      </c>
      <c r="AR8" s="70">
        <v>98.5</v>
      </c>
      <c r="AS8" s="70" t="s">
        <v>145</v>
      </c>
      <c r="AT8" s="70" t="s">
        <v>145</v>
      </c>
      <c r="AU8" s="70" t="s">
        <v>145</v>
      </c>
      <c r="AV8" s="70">
        <v>97.7</v>
      </c>
      <c r="AW8" s="70">
        <v>96.1</v>
      </c>
      <c r="AX8" s="70" t="s">
        <v>145</v>
      </c>
      <c r="AY8" s="70" t="s">
        <v>145</v>
      </c>
      <c r="AZ8" s="70" t="s">
        <v>145</v>
      </c>
      <c r="BA8" s="70">
        <v>93.6</v>
      </c>
      <c r="BB8" s="70">
        <v>94</v>
      </c>
      <c r="BC8" s="70">
        <v>89.7</v>
      </c>
      <c r="BD8" s="71" t="s">
        <v>145</v>
      </c>
      <c r="BE8" s="71" t="s">
        <v>145</v>
      </c>
      <c r="BF8" s="71" t="s">
        <v>145</v>
      </c>
      <c r="BG8" s="71">
        <v>0</v>
      </c>
      <c r="BH8" s="71">
        <v>0</v>
      </c>
      <c r="BI8" s="71" t="s">
        <v>145</v>
      </c>
      <c r="BJ8" s="71" t="s">
        <v>145</v>
      </c>
      <c r="BK8" s="71" t="s">
        <v>145</v>
      </c>
      <c r="BL8" s="71">
        <v>33.9</v>
      </c>
      <c r="BM8" s="71">
        <v>34.9</v>
      </c>
      <c r="BN8" s="71">
        <v>64.7</v>
      </c>
      <c r="BO8" s="70" t="s">
        <v>145</v>
      </c>
      <c r="BP8" s="70" t="s">
        <v>145</v>
      </c>
      <c r="BQ8" s="70" t="s">
        <v>145</v>
      </c>
      <c r="BR8" s="70">
        <v>76.5</v>
      </c>
      <c r="BS8" s="70">
        <v>76.3</v>
      </c>
      <c r="BT8" s="70" t="s">
        <v>145</v>
      </c>
      <c r="BU8" s="70" t="s">
        <v>145</v>
      </c>
      <c r="BV8" s="70" t="s">
        <v>145</v>
      </c>
      <c r="BW8" s="70">
        <v>79.5</v>
      </c>
      <c r="BX8" s="70">
        <v>79.900000000000006</v>
      </c>
      <c r="BY8" s="70">
        <v>74.8</v>
      </c>
      <c r="BZ8" s="71" t="s">
        <v>145</v>
      </c>
      <c r="CA8" s="71" t="s">
        <v>145</v>
      </c>
      <c r="CB8" s="71" t="s">
        <v>145</v>
      </c>
      <c r="CC8" s="71">
        <v>66359</v>
      </c>
      <c r="CD8" s="71">
        <v>67637</v>
      </c>
      <c r="CE8" s="71" t="s">
        <v>145</v>
      </c>
      <c r="CF8" s="71" t="s">
        <v>145</v>
      </c>
      <c r="CG8" s="71" t="s">
        <v>145</v>
      </c>
      <c r="CH8" s="71">
        <v>64765</v>
      </c>
      <c r="CI8" s="71">
        <v>66228</v>
      </c>
      <c r="CJ8" s="70">
        <v>50718</v>
      </c>
      <c r="CK8" s="71" t="s">
        <v>145</v>
      </c>
      <c r="CL8" s="71" t="s">
        <v>145</v>
      </c>
      <c r="CM8" s="71" t="s">
        <v>145</v>
      </c>
      <c r="CN8" s="71">
        <v>18792</v>
      </c>
      <c r="CO8" s="71">
        <v>18853</v>
      </c>
      <c r="CP8" s="71" t="s">
        <v>145</v>
      </c>
      <c r="CQ8" s="71" t="s">
        <v>145</v>
      </c>
      <c r="CR8" s="71" t="s">
        <v>145</v>
      </c>
      <c r="CS8" s="71">
        <v>17680</v>
      </c>
      <c r="CT8" s="71">
        <v>18393</v>
      </c>
      <c r="CU8" s="70">
        <v>14202</v>
      </c>
      <c r="CV8" s="71" t="s">
        <v>145</v>
      </c>
      <c r="CW8" s="71" t="s">
        <v>145</v>
      </c>
      <c r="CX8" s="71" t="s">
        <v>145</v>
      </c>
      <c r="CY8" s="71">
        <v>46.1</v>
      </c>
      <c r="CZ8" s="71">
        <v>46.7</v>
      </c>
      <c r="DA8" s="71" t="s">
        <v>145</v>
      </c>
      <c r="DB8" s="71" t="s">
        <v>145</v>
      </c>
      <c r="DC8" s="71" t="s">
        <v>145</v>
      </c>
      <c r="DD8" s="71">
        <v>49.2</v>
      </c>
      <c r="DE8" s="71">
        <v>48.7</v>
      </c>
      <c r="DF8" s="71">
        <v>55</v>
      </c>
      <c r="DG8" s="71" t="s">
        <v>145</v>
      </c>
      <c r="DH8" s="71" t="s">
        <v>145</v>
      </c>
      <c r="DI8" s="71" t="s">
        <v>145</v>
      </c>
      <c r="DJ8" s="71">
        <v>26.8</v>
      </c>
      <c r="DK8" s="71">
        <v>27.2</v>
      </c>
      <c r="DL8" s="71" t="s">
        <v>145</v>
      </c>
      <c r="DM8" s="71" t="s">
        <v>145</v>
      </c>
      <c r="DN8" s="71" t="s">
        <v>145</v>
      </c>
      <c r="DO8" s="71">
        <v>27.4</v>
      </c>
      <c r="DP8" s="71">
        <v>27.8</v>
      </c>
      <c r="DQ8" s="71">
        <v>24.3</v>
      </c>
      <c r="DR8" s="70" t="s">
        <v>145</v>
      </c>
      <c r="DS8" s="70" t="s">
        <v>145</v>
      </c>
      <c r="DT8" s="70" t="s">
        <v>145</v>
      </c>
      <c r="DU8" s="70">
        <v>39.9</v>
      </c>
      <c r="DV8" s="70">
        <v>43.9</v>
      </c>
      <c r="DW8" s="70" t="s">
        <v>145</v>
      </c>
      <c r="DX8" s="70" t="s">
        <v>145</v>
      </c>
      <c r="DY8" s="70" t="s">
        <v>145</v>
      </c>
      <c r="DZ8" s="70">
        <v>51.2</v>
      </c>
      <c r="EA8" s="70">
        <v>52</v>
      </c>
      <c r="EB8" s="70">
        <v>51.6</v>
      </c>
      <c r="EC8" s="70" t="s">
        <v>145</v>
      </c>
      <c r="ED8" s="70" t="s">
        <v>145</v>
      </c>
      <c r="EE8" s="70" t="s">
        <v>145</v>
      </c>
      <c r="EF8" s="70">
        <v>44.9</v>
      </c>
      <c r="EG8" s="70">
        <v>50.8</v>
      </c>
      <c r="EH8" s="70" t="s">
        <v>145</v>
      </c>
      <c r="EI8" s="70" t="s">
        <v>145</v>
      </c>
      <c r="EJ8" s="70" t="s">
        <v>145</v>
      </c>
      <c r="EK8" s="70">
        <v>64.3</v>
      </c>
      <c r="EL8" s="70">
        <v>66</v>
      </c>
      <c r="EM8" s="70">
        <v>67.599999999999994</v>
      </c>
      <c r="EN8" s="71" t="s">
        <v>145</v>
      </c>
      <c r="EO8" s="71" t="s">
        <v>145</v>
      </c>
      <c r="EP8" s="71" t="s">
        <v>145</v>
      </c>
      <c r="EQ8" s="71">
        <v>54339771</v>
      </c>
      <c r="ER8" s="71">
        <v>55461693</v>
      </c>
      <c r="ES8" s="71" t="s">
        <v>145</v>
      </c>
      <c r="ET8" s="71" t="s">
        <v>145</v>
      </c>
      <c r="EU8" s="71" t="s">
        <v>145</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2018-12-07T10:41:44Z</dcterms:created>
  <dcterms:modified xsi:type="dcterms:W3CDTF">2019-02-21T03:37:14Z</dcterms:modified>
  <cp:category/>
</cp:coreProperties>
</file>