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87K/t85PLglbAr+MSrkepaeh6lOfZQNjT3JSrbaC7JqYh8vVNGTvH/+V16WByDhbwZ81+ifrXZODpH5xUg/bYA==" workbookSaltValue="GEz2HY0R+ArSKBazd4kgi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<sst xmlns="http://schemas.openxmlformats.org/spreadsheetml/2006/main" count="235" uniqueCount="120">
  <si>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</si>
  <si>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</si>
  <si>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</si>
  <si>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</si>
  <si>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</si>
  <si>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</si>
  <si>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</si>
  <si>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</si>
  <si>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</si>
  <si>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</si>
  <si>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</si>
  <si>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</si>
  <si>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</si>
  <si>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</si>
  <si>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</si>
  <si>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</si>
  <si>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</si>
  <si>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</si>
  <si>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</si>
  <si>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</si>
  <si>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</si>
  <si>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</si>
  <si>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</si>
  <si>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</si>
  <si>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</si>
  <si>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</si>
  <si>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</si>
  <si>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</si>
  <si>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</si>
  <si>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</si>
  <si>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</si>
  <si>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</si>
  <si>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</si>
  <si>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</si>
  <si>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</si>
  <si>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</si>
  <si>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</si>
  <si>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</si>
  <si>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</si>
  <si>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</si>
  <si>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</si>
  <si>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</si>
  <si>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</si>
  <si>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</si>
  <si>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</si>
  <si>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</si>
  <si>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</si>
  <si>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</si>
  <si>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</si>
  <si>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</si>
  <si>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</si>
  <si>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</si>
  <si>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</si>
  <si>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</si>
  <si>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</si>
  <si>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</si>
  <si>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</si>
  <si>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</si>
  <si>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</si>
  <si>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</si>
  <si>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</si>
  <si>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</si>
  <si>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</si>
  <si>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</si>
  <si>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</si>
  <si>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</si>
  <si>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</si>
  <si>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</si>
  <si>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</si>
  <si>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</si>
  <si>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</si>
  <si>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</si>
  <si>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</si>
  <si>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</si>
  <si>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</si>
  <si>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</si>
  <si>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</si>
  <si>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</si>
  <si>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</si>
  <si>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</si>
  <si>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</si>
  <si>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</si>
  <si>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</si>
  <si>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</si>
  <si>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</si>
  <si>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</si>
  <si>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</si>
  <si>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</si>
  <si>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</si>
  <si>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</si>
  <si>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</si>
  <si>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</si>
  <si>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</si>
  <si>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</si>
  <si>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</si>
  <si>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</si>
  <si>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</si>
  <si>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</si>
  <si>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</si>
  <si>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</si>
  <si>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</si>
  <si>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</si>
  <si>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</si>
  <si>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</si>
  <si>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</si>
  <si>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八匝水道企業団</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</si>
  <si>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</si>
  <si>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</si>
  <si>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</si>
  <si>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</si>
  <si>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</si>
  <si>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</si>
  <si>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</si>
  <si>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</si>
  <si>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</si>
  <si>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</si>
  <si>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</si>
  <si>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年度より耐用年数を超える配水管が発生しており、管路経年化率が19.94%と高い数値となっている。有形固定資産原価償却率も増加傾向にあるが、耐震化事業による更新を進めていくにつれ安定していくと考えられる。
・一方、当年度より重要給水施設管路耐震化事業を開始しており、管路更新率は0.70%となり、全国平均を上回る値となっている。
・創設期の管路が一斉に耐用年数を迎える事を考えると、今後も継続して管路更新を行っていく必要がある。
</t>
    <rPh sb="1" eb="4">
      <t>トウネンド</t>
    </rPh>
    <rPh sb="6" eb="8">
      <t>タイヨウ</t>
    </rPh>
    <rPh sb="8" eb="10">
      <t>ネンスウ</t>
    </rPh>
    <rPh sb="11" eb="12">
      <t>コ</t>
    </rPh>
    <rPh sb="14" eb="17">
      <t>ハイスイカン</t>
    </rPh>
    <rPh sb="18" eb="20">
      <t>ハッセイ</t>
    </rPh>
    <rPh sb="25" eb="27">
      <t>カンロ</t>
    </rPh>
    <rPh sb="27" eb="30">
      <t>ケイネンカ</t>
    </rPh>
    <rPh sb="30" eb="31">
      <t>リツ</t>
    </rPh>
    <rPh sb="39" eb="40">
      <t>タカ</t>
    </rPh>
    <rPh sb="41" eb="43">
      <t>スウチ</t>
    </rPh>
    <rPh sb="50" eb="52">
      <t>ユウケイ</t>
    </rPh>
    <rPh sb="52" eb="54">
      <t>コテイ</t>
    </rPh>
    <rPh sb="54" eb="56">
      <t>シサン</t>
    </rPh>
    <rPh sb="56" eb="58">
      <t>ゲンカ</t>
    </rPh>
    <rPh sb="58" eb="60">
      <t>ショウキャク</t>
    </rPh>
    <rPh sb="60" eb="61">
      <t>リツ</t>
    </rPh>
    <rPh sb="62" eb="64">
      <t>ゾウカ</t>
    </rPh>
    <rPh sb="64" eb="66">
      <t>ケイコウ</t>
    </rPh>
    <rPh sb="71" eb="74">
      <t>タイシンカ</t>
    </rPh>
    <rPh sb="74" eb="76">
      <t>ジギョウ</t>
    </rPh>
    <rPh sb="79" eb="81">
      <t>コウシン</t>
    </rPh>
    <rPh sb="82" eb="83">
      <t>スス</t>
    </rPh>
    <rPh sb="90" eb="92">
      <t>アンテイ</t>
    </rPh>
    <rPh sb="97" eb="98">
      <t>カンガ</t>
    </rPh>
    <rPh sb="105" eb="107">
      <t>イッポウ</t>
    </rPh>
    <rPh sb="108" eb="111">
      <t>トウネンド</t>
    </rPh>
    <rPh sb="113" eb="115">
      <t>ジュウヨウ</t>
    </rPh>
    <rPh sb="115" eb="117">
      <t>キュウスイ</t>
    </rPh>
    <rPh sb="117" eb="119">
      <t>シセツ</t>
    </rPh>
    <rPh sb="119" eb="121">
      <t>カンロ</t>
    </rPh>
    <rPh sb="121" eb="124">
      <t>タイシンカ</t>
    </rPh>
    <rPh sb="124" eb="126">
      <t>ジギョウ</t>
    </rPh>
    <rPh sb="127" eb="129">
      <t>カイシ</t>
    </rPh>
    <rPh sb="134" eb="136">
      <t>カンロ</t>
    </rPh>
    <rPh sb="136" eb="138">
      <t>コウシン</t>
    </rPh>
    <rPh sb="138" eb="139">
      <t>リツ</t>
    </rPh>
    <rPh sb="149" eb="151">
      <t>ゼンコク</t>
    </rPh>
    <rPh sb="151" eb="153">
      <t>ヘイキン</t>
    </rPh>
    <rPh sb="154" eb="156">
      <t>ウワマワ</t>
    </rPh>
    <rPh sb="157" eb="158">
      <t>アタイ</t>
    </rPh>
    <rPh sb="167" eb="170">
      <t>ソウセツキ</t>
    </rPh>
    <rPh sb="171" eb="173">
      <t>カンロ</t>
    </rPh>
    <rPh sb="174" eb="176">
      <t>イッセイ</t>
    </rPh>
    <rPh sb="177" eb="179">
      <t>タイヨウ</t>
    </rPh>
    <rPh sb="179" eb="181">
      <t>ネンスウ</t>
    </rPh>
    <rPh sb="182" eb="183">
      <t>ムカ</t>
    </rPh>
    <rPh sb="185" eb="186">
      <t>コト</t>
    </rPh>
    <rPh sb="187" eb="188">
      <t>カンガ</t>
    </rPh>
    <rPh sb="192" eb="194">
      <t>コンゴ</t>
    </rPh>
    <rPh sb="195" eb="197">
      <t>ケイゾク</t>
    </rPh>
    <rPh sb="199" eb="201">
      <t>カンロ</t>
    </rPh>
    <rPh sb="201" eb="203">
      <t>コウシン</t>
    </rPh>
    <rPh sb="204" eb="205">
      <t>オコナ</t>
    </rPh>
    <rPh sb="209" eb="211">
      <t>ヒツヨウ</t>
    </rPh>
    <phoneticPr fontId="4"/>
  </si>
  <si>
    <t>・経営状況としては、水道料金回収率が84.99％と低い数値であることから、さらなる費用の削減か料金の値上げが必要である。しかしながら費用の約80％を受水費と減価償却費が占めており、効果的な費用削減が難しい。水道料金の値上げについても、すでに県内で高額な料金の部類に入るため、実施しにくい状況である。当面は受水費の値下げを供給団体に求めていく事と、より一層の費用削減による経営の効率化が目標になると思われる。
・企業債残高が少なく、流動比率も高いため比較的資金には余裕があるように見えるが、今年度より耐震化事業（更新工事）が開始され、今後多大な資金が必要となることを考えると、減少し続けている給水収益をふまえ、慎重な資金運用と工事計画の策定が必要である。</t>
    <rPh sb="1" eb="3">
      <t>ケイエイ</t>
    </rPh>
    <rPh sb="3" eb="5">
      <t>ジョウキョウ</t>
    </rPh>
    <rPh sb="10" eb="12">
      <t>スイドウ</t>
    </rPh>
    <rPh sb="12" eb="14">
      <t>リョウキン</t>
    </rPh>
    <rPh sb="14" eb="16">
      <t>カイシュウ</t>
    </rPh>
    <rPh sb="16" eb="17">
      <t>リツ</t>
    </rPh>
    <rPh sb="25" eb="26">
      <t>ヒク</t>
    </rPh>
    <rPh sb="27" eb="29">
      <t>スウチ</t>
    </rPh>
    <rPh sb="41" eb="43">
      <t>ヒヨウ</t>
    </rPh>
    <rPh sb="44" eb="46">
      <t>サクゲン</t>
    </rPh>
    <rPh sb="47" eb="49">
      <t>リョウキン</t>
    </rPh>
    <rPh sb="50" eb="52">
      <t>ネア</t>
    </rPh>
    <rPh sb="54" eb="56">
      <t>ヒツヨウ</t>
    </rPh>
    <rPh sb="66" eb="68">
      <t>ヒヨウ</t>
    </rPh>
    <rPh sb="90" eb="93">
      <t>コウカテキ</t>
    </rPh>
    <rPh sb="94" eb="96">
      <t>ヒヨウ</t>
    </rPh>
    <rPh sb="96" eb="98">
      <t>サクゲン</t>
    </rPh>
    <rPh sb="126" eb="128">
      <t>リョウキン</t>
    </rPh>
    <rPh sb="152" eb="154">
      <t>ジュスイ</t>
    </rPh>
    <rPh sb="154" eb="155">
      <t>ヒ</t>
    </rPh>
    <rPh sb="156" eb="158">
      <t>ネサ</t>
    </rPh>
    <rPh sb="160" eb="162">
      <t>キョウキュウ</t>
    </rPh>
    <rPh sb="162" eb="164">
      <t>ダンタイ</t>
    </rPh>
    <rPh sb="165" eb="166">
      <t>モト</t>
    </rPh>
    <rPh sb="170" eb="171">
      <t>コト</t>
    </rPh>
    <rPh sb="175" eb="177">
      <t>イッソウ</t>
    </rPh>
    <rPh sb="178" eb="180">
      <t>ヒヨウ</t>
    </rPh>
    <rPh sb="180" eb="182">
      <t>サクゲン</t>
    </rPh>
    <rPh sb="185" eb="187">
      <t>ケイエイ</t>
    </rPh>
    <rPh sb="188" eb="191">
      <t>コウリツカ</t>
    </rPh>
    <rPh sb="192" eb="194">
      <t>モクヒョウ</t>
    </rPh>
    <rPh sb="198" eb="199">
      <t>オモ</t>
    </rPh>
    <rPh sb="239" eb="240">
      <t>ミ</t>
    </rPh>
    <rPh sb="244" eb="247">
      <t>コンネンド</t>
    </rPh>
    <rPh sb="249" eb="252">
      <t>タイシンカ</t>
    </rPh>
    <rPh sb="252" eb="254">
      <t>ジギョウ</t>
    </rPh>
    <rPh sb="255" eb="257">
      <t>コウシン</t>
    </rPh>
    <rPh sb="257" eb="259">
      <t>コウジ</t>
    </rPh>
    <rPh sb="261" eb="263">
      <t>カイシ</t>
    </rPh>
    <rPh sb="266" eb="268">
      <t>コンゴ</t>
    </rPh>
    <rPh sb="268" eb="270">
      <t>タダイ</t>
    </rPh>
    <rPh sb="271" eb="273">
      <t>シキン</t>
    </rPh>
    <rPh sb="274" eb="276">
      <t>ヒツヨウ</t>
    </rPh>
    <rPh sb="282" eb="283">
      <t>カンガ</t>
    </rPh>
    <rPh sb="287" eb="289">
      <t>ゲンショウ</t>
    </rPh>
    <rPh sb="290" eb="291">
      <t>ツヅ</t>
    </rPh>
    <rPh sb="295" eb="296">
      <t>キュウ</t>
    </rPh>
    <rPh sb="296" eb="297">
      <t>スイ</t>
    </rPh>
    <rPh sb="297" eb="299">
      <t>シュウエキ</t>
    </rPh>
    <rPh sb="304" eb="306">
      <t>シンチョウ</t>
    </rPh>
    <rPh sb="307" eb="309">
      <t>シキン</t>
    </rPh>
    <rPh sb="309" eb="311">
      <t>ウンヨウ</t>
    </rPh>
    <rPh sb="312" eb="314">
      <t>コウジ</t>
    </rPh>
    <rPh sb="314" eb="316">
      <t>ケイカク</t>
    </rPh>
    <rPh sb="317" eb="319">
      <t>サクテイ</t>
    </rPh>
    <rPh sb="320" eb="322">
      <t>ヒツヨウ</t>
    </rPh>
    <phoneticPr fontId="4"/>
  </si>
  <si>
    <t xml:space="preserve">・経営収支比率117.85％、累積欠損比率0％となっており、類似団体の平均値を上回る利益が出ているように見えるが、収入の約26％は補助金等によるものである。料金回収率84.99％となっている事からも、経営に必要な経費を水道料金により賄えていない事がわかり、厳しい経営状況である。
・流動比率は950.78％と支払いに対し十分な現金を保有しており、企業債残高対給水収益比率も25.75％と低く維持しているが、更新工事の増加に伴い上昇していく傾向にある。
・施設利用率は55％ほどで推移している。今後人口の減少により使用水量が減少する事が予想できるので、更新の際は施設のダウンサイジングが必要である。
・給水原価が全国平均よりも大幅に高く、高い受水費をより効率的に給水収益につなげる努力が必要である。
・有収率については90％を超えており、全国平均よりも高い数値となっているため、漏水等が少なく、安定して水を供給できていると判断できる。
</t>
    <rPh sb="30" eb="32">
      <t>ルイジ</t>
    </rPh>
    <rPh sb="32" eb="34">
      <t>ダンタイ</t>
    </rPh>
    <rPh sb="35" eb="38">
      <t>ヘイキンチ</t>
    </rPh>
    <rPh sb="100" eb="102">
      <t>ケイエイ</t>
    </rPh>
    <rPh sb="103" eb="105">
      <t>ヒツヨウ</t>
    </rPh>
    <rPh sb="106" eb="108">
      <t>ケイヒ</t>
    </rPh>
    <rPh sb="109" eb="111">
      <t>スイドウ</t>
    </rPh>
    <rPh sb="111" eb="113">
      <t>リョウキン</t>
    </rPh>
    <rPh sb="116" eb="117">
      <t>マカナ</t>
    </rPh>
    <rPh sb="122" eb="123">
      <t>コト</t>
    </rPh>
    <rPh sb="128" eb="129">
      <t>キビ</t>
    </rPh>
    <rPh sb="131" eb="133">
      <t>ケイエイ</t>
    </rPh>
    <rPh sb="133" eb="135">
      <t>ジョウキョウ</t>
    </rPh>
    <rPh sb="141" eb="143">
      <t>リュウドウ</t>
    </rPh>
    <rPh sb="143" eb="145">
      <t>ヒリツ</t>
    </rPh>
    <rPh sb="154" eb="156">
      <t>シハライ</t>
    </rPh>
    <rPh sb="158" eb="159">
      <t>タイ</t>
    </rPh>
    <rPh sb="160" eb="162">
      <t>ジュウブン</t>
    </rPh>
    <rPh sb="163" eb="165">
      <t>ゲンキン</t>
    </rPh>
    <rPh sb="166" eb="168">
      <t>ホユウ</t>
    </rPh>
    <rPh sb="173" eb="175">
      <t>キギョウ</t>
    </rPh>
    <rPh sb="175" eb="176">
      <t>サイ</t>
    </rPh>
    <rPh sb="176" eb="178">
      <t>ザンダカ</t>
    </rPh>
    <rPh sb="178" eb="179">
      <t>タイ</t>
    </rPh>
    <rPh sb="179" eb="180">
      <t>キュウ</t>
    </rPh>
    <rPh sb="180" eb="181">
      <t>スイ</t>
    </rPh>
    <rPh sb="181" eb="183">
      <t>シュウエキ</t>
    </rPh>
    <rPh sb="183" eb="185">
      <t>ヒリツ</t>
    </rPh>
    <rPh sb="193" eb="194">
      <t>ヒク</t>
    </rPh>
    <rPh sb="195" eb="197">
      <t>イジ</t>
    </rPh>
    <rPh sb="203" eb="205">
      <t>コウシン</t>
    </rPh>
    <rPh sb="205" eb="207">
      <t>コウジ</t>
    </rPh>
    <rPh sb="208" eb="210">
      <t>ゾウカ</t>
    </rPh>
    <rPh sb="211" eb="212">
      <t>トモナ</t>
    </rPh>
    <rPh sb="213" eb="215">
      <t>ジョウショウ</t>
    </rPh>
    <rPh sb="219" eb="221">
      <t>ケイコウ</t>
    </rPh>
    <rPh sb="300" eb="302">
      <t>キュウスイ</t>
    </rPh>
    <rPh sb="302" eb="304">
      <t>ゲンカ</t>
    </rPh>
    <rPh sb="305" eb="307">
      <t>ゼンコク</t>
    </rPh>
    <rPh sb="307" eb="309">
      <t>ヘイキン</t>
    </rPh>
    <rPh sb="312" eb="314">
      <t>オオハバ</t>
    </rPh>
    <rPh sb="315" eb="316">
      <t>タカ</t>
    </rPh>
    <rPh sb="318" eb="319">
      <t>タカ</t>
    </rPh>
    <rPh sb="320" eb="322">
      <t>ジュスイ</t>
    </rPh>
    <rPh sb="322" eb="323">
      <t>ヒ</t>
    </rPh>
    <rPh sb="326" eb="329">
      <t>コウリツテキ</t>
    </rPh>
    <rPh sb="330" eb="331">
      <t>キュウ</t>
    </rPh>
    <rPh sb="331" eb="332">
      <t>スイ</t>
    </rPh>
    <rPh sb="332" eb="334">
      <t>シュウエキ</t>
    </rPh>
    <rPh sb="339" eb="341">
      <t>ドリョク</t>
    </rPh>
    <rPh sb="342" eb="344">
      <t>ヒツヨウ</t>
    </rPh>
    <rPh sb="350" eb="352">
      <t>ユウシュウ</t>
    </rPh>
    <rPh sb="352" eb="353">
      <t>リツ</t>
    </rPh>
    <rPh sb="362" eb="363">
      <t>コ</t>
    </rPh>
    <rPh sb="368" eb="370">
      <t>ゼンコク</t>
    </rPh>
    <rPh sb="370" eb="372">
      <t>ヘイキン</t>
    </rPh>
    <rPh sb="375" eb="376">
      <t>タカ</t>
    </rPh>
    <rPh sb="377" eb="379">
      <t>スウチ</t>
    </rPh>
    <rPh sb="388" eb="390">
      <t>ロウスイ</t>
    </rPh>
    <rPh sb="390" eb="391">
      <t>トウ</t>
    </rPh>
    <rPh sb="392" eb="393">
      <t>スク</t>
    </rPh>
    <rPh sb="396" eb="398">
      <t>アンテイ</t>
    </rPh>
    <rPh sb="400" eb="401">
      <t>ミズ</t>
    </rPh>
    <rPh sb="402" eb="404">
      <t>キョウキュウ</t>
    </rPh>
    <rPh sb="410" eb="412">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</si>
</sst>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0.03</c:v>
                </c:pt>
                <c:pt idx="1">
                  <c:v>0.02</c:v>
                </c:pt>
                <c:pt idx="2">
                  <c:v>0.02</c:v>
                </c:pt>
                <c:pt idx="3" formatCode="#,##0.00;&quot;△&quot;#,##0.00">
                  <c:v>0</c:v>
                </c:pt>
                <c:pt idx="4">
                  <c:v>0.7</c:v>
                </c:pt>
              </c:numCache>
            </c:numRef>
          </c:val>
          <c:extLst>
            <c:ext xmlns:c16="http://schemas.microsoft.com/office/drawing/2014/chart" uri="{C3380CC4-5D6E-409C-BE32-E72D297353CC}">
              <c16:uniqueId val="{00000000-D38A-4292-9316-59B51B6431BB}"/>
            </c:ext>
          </c:extLst>
        </c:ser>
        <c:dLbls>
          <c:showLegendKey val="0"/>
          <c:showVal val="0"/>
          <c:showCatName val="0"/>
          <c:showSerName val="0"/>
          <c:showPercent val="0"/>
          <c:showBubbleSize val="0"/>
        </c:dLbls>
        <c:gapWidth val="150"/>
        <c:axId val="242929944"/>
        <c:axId val="24293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D38A-4292-9316-59B51B6431BB}"/>
            </c:ext>
          </c:extLst>
        </c:ser>
        <c:dLbls>
          <c:showLegendKey val="0"/>
          <c:showVal val="0"/>
          <c:showCatName val="0"/>
          <c:showSerName val="0"/>
          <c:showPercent val="0"/>
          <c:showBubbleSize val="0"/>
        </c:dLbls>
        <c:marker val="1"/>
        <c:smooth val="0"/>
        <c:axId val="242929944"/>
        <c:axId val="242930328"/>
      </c:lineChart>
      <c:dateAx>
        <c:axId val="242929944"/>
        <c:scaling>
          <c:orientation val="minMax"/>
        </c:scaling>
        <c:delete val="1"/>
        <c:axPos val="b"/>
        <c:numFmt formatCode="ge" sourceLinked="1"/>
        <c:majorTickMark val="none"/>
        <c:minorTickMark val="none"/>
        <c:tickLblPos val="none"/>
        <c:crossAx val="242930328"/>
        <c:crosses val="autoZero"/>
        <c:auto val="1"/>
        <c:lblOffset val="100"/>
        <c:baseTimeUnit val="years"/>
      </c:dateAx>
      <c:valAx>
        <c:axId val="24293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55.05</c:v>
                </c:pt>
                <c:pt idx="1">
                  <c:v>54.6</c:v>
                </c:pt>
                <c:pt idx="2">
                  <c:v>54.85</c:v>
                </c:pt>
                <c:pt idx="3">
                  <c:v>55.32</c:v>
                </c:pt>
                <c:pt idx="4">
                  <c:v>55.9</c:v>
                </c:pt>
              </c:numCache>
            </c:numRef>
          </c:val>
          <c:extLst>
            <c:ext xmlns:c16="http://schemas.microsoft.com/office/drawing/2014/chart" uri="{C3380CC4-5D6E-409C-BE32-E72D297353CC}">
              <c16:uniqueId val="{00000000-DD42-48D3-AB11-8249F1DB3695}"/>
            </c:ext>
          </c:extLst>
        </c:ser>
        <c:dLbls>
          <c:showLegendKey val="0"/>
          <c:showVal val="0"/>
          <c:showCatName val="0"/>
          <c:showSerName val="0"/>
          <c:showPercent val="0"/>
          <c:showBubbleSize val="0"/>
        </c:dLbls>
        <c:gapWidth val="150"/>
        <c:axId val="243654456"/>
        <c:axId val="2436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DD42-48D3-AB11-8249F1DB3695}"/>
            </c:ext>
          </c:extLst>
        </c:ser>
        <c:dLbls>
          <c:showLegendKey val="0"/>
          <c:showVal val="0"/>
          <c:showCatName val="0"/>
          <c:showSerName val="0"/>
          <c:showPercent val="0"/>
          <c:showBubbleSize val="0"/>
        </c:dLbls>
        <c:marker val="1"/>
        <c:smooth val="0"/>
        <c:axId val="243654456"/>
        <c:axId val="243654848"/>
      </c:lineChart>
      <c:dateAx>
        <c:axId val="243654456"/>
        <c:scaling>
          <c:orientation val="minMax"/>
        </c:scaling>
        <c:delete val="1"/>
        <c:axPos val="b"/>
        <c:numFmt formatCode="ge" sourceLinked="1"/>
        <c:majorTickMark val="none"/>
        <c:minorTickMark val="none"/>
        <c:tickLblPos val="none"/>
        <c:crossAx val="243654848"/>
        <c:crosses val="autoZero"/>
        <c:auto val="1"/>
        <c:lblOffset val="100"/>
        <c:baseTimeUnit val="years"/>
      </c:dateAx>
      <c:valAx>
        <c:axId val="2436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5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94.15</c:v>
                </c:pt>
                <c:pt idx="1">
                  <c:v>93.45</c:v>
                </c:pt>
                <c:pt idx="2">
                  <c:v>93.43</c:v>
                </c:pt>
                <c:pt idx="3">
                  <c:v>92.61</c:v>
                </c:pt>
                <c:pt idx="4">
                  <c:v>91.98</c:v>
                </c:pt>
              </c:numCache>
            </c:numRef>
          </c:val>
          <c:extLst>
            <c:ext xmlns:c16="http://schemas.microsoft.com/office/drawing/2014/chart" uri="{C3380CC4-5D6E-409C-BE32-E72D297353CC}">
              <c16:uniqueId val="{00000000-B59C-43ED-9BD2-A9245E3B186A}"/>
            </c:ext>
          </c:extLst>
        </c:ser>
        <c:dLbls>
          <c:showLegendKey val="0"/>
          <c:showVal val="0"/>
          <c:showCatName val="0"/>
          <c:showSerName val="0"/>
          <c:showPercent val="0"/>
          <c:showBubbleSize val="0"/>
        </c:dLbls>
        <c:gapWidth val="150"/>
        <c:axId val="243656024"/>
        <c:axId val="2436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B59C-43ED-9BD2-A9245E3B186A}"/>
            </c:ext>
          </c:extLst>
        </c:ser>
        <c:dLbls>
          <c:showLegendKey val="0"/>
          <c:showVal val="0"/>
          <c:showCatName val="0"/>
          <c:showSerName val="0"/>
          <c:showPercent val="0"/>
          <c:showBubbleSize val="0"/>
        </c:dLbls>
        <c:marker val="1"/>
        <c:smooth val="0"/>
        <c:axId val="243656024"/>
        <c:axId val="243656416"/>
      </c:lineChart>
      <c:dateAx>
        <c:axId val="243656024"/>
        <c:scaling>
          <c:orientation val="minMax"/>
        </c:scaling>
        <c:delete val="1"/>
        <c:axPos val="b"/>
        <c:numFmt formatCode="ge" sourceLinked="1"/>
        <c:majorTickMark val="none"/>
        <c:minorTickMark val="none"/>
        <c:tickLblPos val="none"/>
        <c:crossAx val="243656416"/>
        <c:crosses val="autoZero"/>
        <c:auto val="1"/>
        <c:lblOffset val="100"/>
        <c:baseTimeUnit val="years"/>
      </c:dateAx>
      <c:valAx>
        <c:axId val="2436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5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98.34</c:v>
                </c:pt>
                <c:pt idx="1">
                  <c:v>110.27</c:v>
                </c:pt>
                <c:pt idx="2">
                  <c:v>111.64</c:v>
                </c:pt>
                <c:pt idx="3">
                  <c:v>115.94</c:v>
                </c:pt>
                <c:pt idx="4">
                  <c:v>117.85</c:v>
                </c:pt>
              </c:numCache>
            </c:numRef>
          </c:val>
          <c:extLst>
            <c:ext xmlns:c16="http://schemas.microsoft.com/office/drawing/2014/chart" uri="{C3380CC4-5D6E-409C-BE32-E72D297353CC}">
              <c16:uniqueId val="{00000000-925F-436D-B3C6-8FCC54D8F8F3}"/>
            </c:ext>
          </c:extLst>
        </c:ser>
        <c:dLbls>
          <c:showLegendKey val="0"/>
          <c:showVal val="0"/>
          <c:showCatName val="0"/>
          <c:showSerName val="0"/>
          <c:showPercent val="0"/>
          <c:showBubbleSize val="0"/>
        </c:dLbls>
        <c:gapWidth val="150"/>
        <c:axId val="243009736"/>
        <c:axId val="24301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925F-436D-B3C6-8FCC54D8F8F3}"/>
            </c:ext>
          </c:extLst>
        </c:ser>
        <c:dLbls>
          <c:showLegendKey val="0"/>
          <c:showVal val="0"/>
          <c:showCatName val="0"/>
          <c:showSerName val="0"/>
          <c:showPercent val="0"/>
          <c:showBubbleSize val="0"/>
        </c:dLbls>
        <c:marker val="1"/>
        <c:smooth val="0"/>
        <c:axId val="243009736"/>
        <c:axId val="243014216"/>
      </c:lineChart>
      <c:dateAx>
        <c:axId val="243009736"/>
        <c:scaling>
          <c:orientation val="minMax"/>
        </c:scaling>
        <c:delete val="1"/>
        <c:axPos val="b"/>
        <c:numFmt formatCode="ge" sourceLinked="1"/>
        <c:majorTickMark val="none"/>
        <c:minorTickMark val="none"/>
        <c:tickLblPos val="none"/>
        <c:crossAx val="243014216"/>
        <c:crosses val="autoZero"/>
        <c:auto val="1"/>
        <c:lblOffset val="100"/>
        <c:baseTimeUnit val="years"/>
      </c:dateAx>
      <c:valAx>
        <c:axId val="243014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00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59.5</c:v>
                </c:pt>
                <c:pt idx="1">
                  <c:v>61.2</c:v>
                </c:pt>
                <c:pt idx="2">
                  <c:v>62.94</c:v>
                </c:pt>
                <c:pt idx="3">
                  <c:v>64.150000000000006</c:v>
                </c:pt>
                <c:pt idx="4">
                  <c:v>63.03</c:v>
                </c:pt>
              </c:numCache>
            </c:numRef>
          </c:val>
          <c:extLst>
            <c:ext xmlns:c16="http://schemas.microsoft.com/office/drawing/2014/chart" uri="{C3380CC4-5D6E-409C-BE32-E72D297353CC}">
              <c16:uniqueId val="{00000000-C01C-4DBB-8142-CAEEB194F718}"/>
            </c:ext>
          </c:extLst>
        </c:ser>
        <c:dLbls>
          <c:showLegendKey val="0"/>
          <c:showVal val="0"/>
          <c:showCatName val="0"/>
          <c:showSerName val="0"/>
          <c:showPercent val="0"/>
          <c:showBubbleSize val="0"/>
        </c:dLbls>
        <c:gapWidth val="150"/>
        <c:axId val="243093136"/>
        <c:axId val="24309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C01C-4DBB-8142-CAEEB194F718}"/>
            </c:ext>
          </c:extLst>
        </c:ser>
        <c:dLbls>
          <c:showLegendKey val="0"/>
          <c:showVal val="0"/>
          <c:showCatName val="0"/>
          <c:showSerName val="0"/>
          <c:showPercent val="0"/>
          <c:showBubbleSize val="0"/>
        </c:dLbls>
        <c:marker val="1"/>
        <c:smooth val="0"/>
        <c:axId val="243093136"/>
        <c:axId val="243093520"/>
      </c:lineChart>
      <c:dateAx>
        <c:axId val="243093136"/>
        <c:scaling>
          <c:orientation val="minMax"/>
        </c:scaling>
        <c:delete val="1"/>
        <c:axPos val="b"/>
        <c:numFmt formatCode="ge" sourceLinked="1"/>
        <c:majorTickMark val="none"/>
        <c:minorTickMark val="none"/>
        <c:tickLblPos val="none"/>
        <c:crossAx val="243093520"/>
        <c:crosses val="autoZero"/>
        <c:auto val="1"/>
        <c:lblOffset val="100"/>
        <c:baseTimeUnit val="years"/>
      </c:dateAx>
      <c:valAx>
        <c:axId val="24309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9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19.940000000000001</c:v>
                </c:pt>
              </c:numCache>
            </c:numRef>
          </c:val>
          <c:extLst>
            <c:ext xmlns:c16="http://schemas.microsoft.com/office/drawing/2014/chart" uri="{C3380CC4-5D6E-409C-BE32-E72D297353CC}">
              <c16:uniqueId val="{00000000-512E-47C2-9CAD-B6E1CFCC6C22}"/>
            </c:ext>
          </c:extLst>
        </c:ser>
        <c:dLbls>
          <c:showLegendKey val="0"/>
          <c:showVal val="0"/>
          <c:showCatName val="0"/>
          <c:showSerName val="0"/>
          <c:showPercent val="0"/>
          <c:showBubbleSize val="0"/>
        </c:dLbls>
        <c:gapWidth val="150"/>
        <c:axId val="243072376"/>
        <c:axId val="2430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512E-47C2-9CAD-B6E1CFCC6C22}"/>
            </c:ext>
          </c:extLst>
        </c:ser>
        <c:dLbls>
          <c:showLegendKey val="0"/>
          <c:showVal val="0"/>
          <c:showCatName val="0"/>
          <c:showSerName val="0"/>
          <c:showPercent val="0"/>
          <c:showBubbleSize val="0"/>
        </c:dLbls>
        <c:marker val="1"/>
        <c:smooth val="0"/>
        <c:axId val="243072376"/>
        <c:axId val="243072768"/>
      </c:lineChart>
      <c:dateAx>
        <c:axId val="243072376"/>
        <c:scaling>
          <c:orientation val="minMax"/>
        </c:scaling>
        <c:delete val="1"/>
        <c:axPos val="b"/>
        <c:numFmt formatCode="ge" sourceLinked="1"/>
        <c:majorTickMark val="none"/>
        <c:minorTickMark val="none"/>
        <c:tickLblPos val="none"/>
        <c:crossAx val="243072768"/>
        <c:crosses val="autoZero"/>
        <c:auto val="1"/>
        <c:lblOffset val="100"/>
        <c:baseTimeUnit val="years"/>
      </c:dateAx>
      <c:valAx>
        <c:axId val="2430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7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30.26</c:v>
                </c:pt>
                <c:pt idx="1">
                  <c:v>0</c:v>
                </c:pt>
                <c:pt idx="2">
                  <c:v>0</c:v>
                </c:pt>
                <c:pt idx="3">
                  <c:v>0</c:v>
                </c:pt>
                <c:pt idx="4">
                  <c:v>0</c:v>
                </c:pt>
              </c:numCache>
            </c:numRef>
          </c:val>
          <c:extLst>
            <c:ext xmlns:c16="http://schemas.microsoft.com/office/drawing/2014/chart" uri="{C3380CC4-5D6E-409C-BE32-E72D297353CC}">
              <c16:uniqueId val="{00000000-80B2-417A-A955-2F6AA99DE654}"/>
            </c:ext>
          </c:extLst>
        </c:ser>
        <c:dLbls>
          <c:showLegendKey val="0"/>
          <c:showVal val="0"/>
          <c:showCatName val="0"/>
          <c:showSerName val="0"/>
          <c:showPercent val="0"/>
          <c:showBubbleSize val="0"/>
        </c:dLbls>
        <c:gapWidth val="150"/>
        <c:axId val="243074336"/>
        <c:axId val="24307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80B2-417A-A955-2F6AA99DE654}"/>
            </c:ext>
          </c:extLst>
        </c:ser>
        <c:dLbls>
          <c:showLegendKey val="0"/>
          <c:showVal val="0"/>
          <c:showCatName val="0"/>
          <c:showSerName val="0"/>
          <c:showPercent val="0"/>
          <c:showBubbleSize val="0"/>
        </c:dLbls>
        <c:marker val="1"/>
        <c:smooth val="0"/>
        <c:axId val="243074336"/>
        <c:axId val="243074728"/>
      </c:lineChart>
      <c:dateAx>
        <c:axId val="243074336"/>
        <c:scaling>
          <c:orientation val="minMax"/>
        </c:scaling>
        <c:delete val="1"/>
        <c:axPos val="b"/>
        <c:numFmt formatCode="ge" sourceLinked="1"/>
        <c:majorTickMark val="none"/>
        <c:minorTickMark val="none"/>
        <c:tickLblPos val="none"/>
        <c:crossAx val="243074728"/>
        <c:crosses val="autoZero"/>
        <c:auto val="1"/>
        <c:lblOffset val="100"/>
        <c:baseTimeUnit val="years"/>
      </c:dateAx>
      <c:valAx>
        <c:axId val="243074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0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5286.44</c:v>
                </c:pt>
                <c:pt idx="1">
                  <c:v>2147.88</c:v>
                </c:pt>
                <c:pt idx="2">
                  <c:v>2529.67</c:v>
                </c:pt>
                <c:pt idx="3">
                  <c:v>4689.8100000000004</c:v>
                </c:pt>
                <c:pt idx="4">
                  <c:v>950.78</c:v>
                </c:pt>
              </c:numCache>
            </c:numRef>
          </c:val>
          <c:extLst>
            <c:ext xmlns:c16="http://schemas.microsoft.com/office/drawing/2014/chart" uri="{C3380CC4-5D6E-409C-BE32-E72D297353CC}">
              <c16:uniqueId val="{00000000-EB18-4FC0-B5BB-C77DD20C10D6}"/>
            </c:ext>
          </c:extLst>
        </c:ser>
        <c:dLbls>
          <c:showLegendKey val="0"/>
          <c:showVal val="0"/>
          <c:showCatName val="0"/>
          <c:showSerName val="0"/>
          <c:showPercent val="0"/>
          <c:showBubbleSize val="0"/>
        </c:dLbls>
        <c:gapWidth val="150"/>
        <c:axId val="243381616"/>
        <c:axId val="24338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EB18-4FC0-B5BB-C77DD20C10D6}"/>
            </c:ext>
          </c:extLst>
        </c:ser>
        <c:dLbls>
          <c:showLegendKey val="0"/>
          <c:showVal val="0"/>
          <c:showCatName val="0"/>
          <c:showSerName val="0"/>
          <c:showPercent val="0"/>
          <c:showBubbleSize val="0"/>
        </c:dLbls>
        <c:marker val="1"/>
        <c:smooth val="0"/>
        <c:axId val="243381616"/>
        <c:axId val="243382008"/>
      </c:lineChart>
      <c:dateAx>
        <c:axId val="243381616"/>
        <c:scaling>
          <c:orientation val="minMax"/>
        </c:scaling>
        <c:delete val="1"/>
        <c:axPos val="b"/>
        <c:numFmt formatCode="ge" sourceLinked="1"/>
        <c:majorTickMark val="none"/>
        <c:minorTickMark val="none"/>
        <c:tickLblPos val="none"/>
        <c:crossAx val="243382008"/>
        <c:crosses val="autoZero"/>
        <c:auto val="1"/>
        <c:lblOffset val="100"/>
        <c:baseTimeUnit val="years"/>
      </c:dateAx>
      <c:valAx>
        <c:axId val="243382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3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18.71</c:v>
                </c:pt>
                <c:pt idx="1">
                  <c:v>17.8</c:v>
                </c:pt>
                <c:pt idx="2">
                  <c:v>16.510000000000002</c:v>
                </c:pt>
                <c:pt idx="3">
                  <c:v>15.35</c:v>
                </c:pt>
                <c:pt idx="4">
                  <c:v>25.75</c:v>
                </c:pt>
              </c:numCache>
            </c:numRef>
          </c:val>
          <c:extLst>
            <c:ext xmlns:c16="http://schemas.microsoft.com/office/drawing/2014/chart" uri="{C3380CC4-5D6E-409C-BE32-E72D297353CC}">
              <c16:uniqueId val="{00000000-FABF-4CAB-BCE1-8EF02C41E907}"/>
            </c:ext>
          </c:extLst>
        </c:ser>
        <c:dLbls>
          <c:showLegendKey val="0"/>
          <c:showVal val="0"/>
          <c:showCatName val="0"/>
          <c:showSerName val="0"/>
          <c:showPercent val="0"/>
          <c:showBubbleSize val="0"/>
        </c:dLbls>
        <c:gapWidth val="150"/>
        <c:axId val="243073944"/>
        <c:axId val="24307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FABF-4CAB-BCE1-8EF02C41E907}"/>
            </c:ext>
          </c:extLst>
        </c:ser>
        <c:dLbls>
          <c:showLegendKey val="0"/>
          <c:showVal val="0"/>
          <c:showCatName val="0"/>
          <c:showSerName val="0"/>
          <c:showPercent val="0"/>
          <c:showBubbleSize val="0"/>
        </c:dLbls>
        <c:marker val="1"/>
        <c:smooth val="0"/>
        <c:axId val="243073944"/>
        <c:axId val="243071984"/>
      </c:lineChart>
      <c:dateAx>
        <c:axId val="243073944"/>
        <c:scaling>
          <c:orientation val="minMax"/>
        </c:scaling>
        <c:delete val="1"/>
        <c:axPos val="b"/>
        <c:numFmt formatCode="ge" sourceLinked="1"/>
        <c:majorTickMark val="none"/>
        <c:minorTickMark val="none"/>
        <c:tickLblPos val="none"/>
        <c:crossAx val="243071984"/>
        <c:crosses val="autoZero"/>
        <c:auto val="1"/>
        <c:lblOffset val="100"/>
        <c:baseTimeUnit val="years"/>
      </c:dateAx>
      <c:valAx>
        <c:axId val="24307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07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71.63</c:v>
                </c:pt>
                <c:pt idx="1">
                  <c:v>81.31</c:v>
                </c:pt>
                <c:pt idx="2">
                  <c:v>80.37</c:v>
                </c:pt>
                <c:pt idx="3">
                  <c:v>82.61</c:v>
                </c:pt>
                <c:pt idx="4">
                  <c:v>84.99</c:v>
                </c:pt>
              </c:numCache>
            </c:numRef>
          </c:val>
          <c:extLst>
            <c:ext xmlns:c16="http://schemas.microsoft.com/office/drawing/2014/chart" uri="{C3380CC4-5D6E-409C-BE32-E72D297353CC}">
              <c16:uniqueId val="{00000000-1FC2-4A68-B775-43196C73C5D8}"/>
            </c:ext>
          </c:extLst>
        </c:ser>
        <c:dLbls>
          <c:showLegendKey val="0"/>
          <c:showVal val="0"/>
          <c:showCatName val="0"/>
          <c:showSerName val="0"/>
          <c:showPercent val="0"/>
          <c:showBubbleSize val="0"/>
        </c:dLbls>
        <c:gapWidth val="150"/>
        <c:axId val="243383968"/>
        <c:axId val="24338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1FC2-4A68-B775-43196C73C5D8}"/>
            </c:ext>
          </c:extLst>
        </c:ser>
        <c:dLbls>
          <c:showLegendKey val="0"/>
          <c:showVal val="0"/>
          <c:showCatName val="0"/>
          <c:showSerName val="0"/>
          <c:showPercent val="0"/>
          <c:showBubbleSize val="0"/>
        </c:dLbls>
        <c:marker val="1"/>
        <c:smooth val="0"/>
        <c:axId val="243383968"/>
        <c:axId val="243384360"/>
      </c:lineChart>
      <c:dateAx>
        <c:axId val="243383968"/>
        <c:scaling>
          <c:orientation val="minMax"/>
        </c:scaling>
        <c:delete val="1"/>
        <c:axPos val="b"/>
        <c:numFmt formatCode="ge" sourceLinked="1"/>
        <c:majorTickMark val="none"/>
        <c:minorTickMark val="none"/>
        <c:tickLblPos val="none"/>
        <c:crossAx val="243384360"/>
        <c:crosses val="autoZero"/>
        <c:auto val="1"/>
        <c:lblOffset val="100"/>
        <c:baseTimeUnit val="years"/>
      </c:dateAx>
      <c:valAx>
        <c:axId val="24338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310.36</c:v>
                </c:pt>
                <c:pt idx="1">
                  <c:v>274.25</c:v>
                </c:pt>
                <c:pt idx="2">
                  <c:v>277.42</c:v>
                </c:pt>
                <c:pt idx="3">
                  <c:v>270.12</c:v>
                </c:pt>
                <c:pt idx="4">
                  <c:v>262.72000000000003</c:v>
                </c:pt>
              </c:numCache>
            </c:numRef>
          </c:val>
          <c:extLst>
            <c:ext xmlns:c16="http://schemas.microsoft.com/office/drawing/2014/chart" uri="{C3380CC4-5D6E-409C-BE32-E72D297353CC}">
              <c16:uniqueId val="{00000000-B5D6-4B07-8A0B-D943B51C58DB}"/>
            </c:ext>
          </c:extLst>
        </c:ser>
        <c:dLbls>
          <c:showLegendKey val="0"/>
          <c:showVal val="0"/>
          <c:showCatName val="0"/>
          <c:showSerName val="0"/>
          <c:showPercent val="0"/>
          <c:showBubbleSize val="0"/>
        </c:dLbls>
        <c:gapWidth val="150"/>
        <c:axId val="160936912"/>
        <c:axId val="16093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B5D6-4B07-8A0B-D943B51C58DB}"/>
            </c:ext>
          </c:extLst>
        </c:ser>
        <c:dLbls>
          <c:showLegendKey val="0"/>
          <c:showVal val="0"/>
          <c:showCatName val="0"/>
          <c:showSerName val="0"/>
          <c:showPercent val="0"/>
          <c:showBubbleSize val="0"/>
        </c:dLbls>
        <c:marker val="1"/>
        <c:smooth val="0"/>
        <c:axId val="160936912"/>
        <c:axId val="160936520"/>
      </c:lineChart>
      <c:dateAx>
        <c:axId val="160936912"/>
        <c:scaling>
          <c:orientation val="minMax"/>
        </c:scaling>
        <c:delete val="1"/>
        <c:axPos val="b"/>
        <c:numFmt formatCode="ge" sourceLinked="1"/>
        <c:majorTickMark val="none"/>
        <c:minorTickMark val="none"/>
        <c:tickLblPos val="none"/>
        <c:crossAx val="160936520"/>
        <c:crosses val="autoZero"/>
        <c:auto val="1"/>
        <c:lblOffset val="100"/>
        <c:baseTimeUnit val="years"/>
      </c:dateAx>
      <c:valAx>
        <c:axId val="16093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3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八匝水道企業団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自治体職員</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93.8</v>
      </c>
      <c r="J10" s="51"/>
      <c r="K10" s="51"/>
      <c r="L10" s="51"/>
      <c r="M10" s="51"/>
      <c r="N10" s="51"/>
      <c r="O10" s="62"/>
      <c r="P10" s="52">
        <f>データ!$P$6</f>
        <v>87.2</v>
      </c>
      <c r="Q10" s="52"/>
      <c r="R10" s="52"/>
      <c r="S10" s="52"/>
      <c r="T10" s="52"/>
      <c r="U10" s="52"/>
      <c r="V10" s="52"/>
      <c r="W10" s="59">
        <f>データ!$Q$6</f>
        <v>4449</v>
      </c>
      <c r="X10" s="59"/>
      <c r="Y10" s="59"/>
      <c r="Z10" s="59"/>
      <c r="AA10" s="59"/>
      <c r="AB10" s="59"/>
      <c r="AC10" s="59"/>
      <c r="AD10" s="2"/>
      <c r="AE10" s="2"/>
      <c r="AF10" s="2"/>
      <c r="AG10" s="2"/>
      <c r="AH10" s="4"/>
      <c r="AI10" s="4"/>
      <c r="AJ10" s="4"/>
      <c r="AK10" s="4"/>
      <c r="AL10" s="59">
        <f>データ!$U$6</f>
        <v>40256</v>
      </c>
      <c r="AM10" s="59"/>
      <c r="AN10" s="59"/>
      <c r="AO10" s="59"/>
      <c r="AP10" s="59"/>
      <c r="AQ10" s="59"/>
      <c r="AR10" s="59"/>
      <c r="AS10" s="59"/>
      <c r="AT10" s="50">
        <f>データ!$V$6</f>
        <v>119.06</v>
      </c>
      <c r="AU10" s="51"/>
      <c r="AV10" s="51"/>
      <c r="AW10" s="51"/>
      <c r="AX10" s="51"/>
      <c r="AY10" s="51"/>
      <c r="AZ10" s="51"/>
      <c r="BA10" s="51"/>
      <c r="BB10" s="52">
        <f>データ!$W$6</f>
        <v>338.12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NQ9kBMV78NUpilP+L521DtTpZhRXmGDUwVfuXf8cuSps+3cz60PtJJ20WAwcjn7PoZ8ASicVJd4cY1q0zNWbw==" saltValue="HQpJRs28NvgRsUUUtEN3b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128791</v>
      </c>
      <c r="D6" s="33">
        <f t="shared" si="3"/>
        <v>46</v>
      </c>
      <c r="E6" s="33">
        <f t="shared" si="3"/>
        <v>1</v>
      </c>
      <c r="F6" s="33">
        <f t="shared" si="3"/>
        <v>0</v>
      </c>
      <c r="G6" s="33">
        <f t="shared" si="3"/>
        <v>1</v>
      </c>
      <c r="H6" s="33" t="str">
        <f t="shared" si="3"/>
        <v>千葉県　八匝水道企業団</v>
      </c>
      <c r="I6" s="33" t="str">
        <f t="shared" si="3"/>
        <v>法適用</v>
      </c>
      <c r="J6" s="33" t="str">
        <f t="shared" si="3"/>
        <v>水道事業</v>
      </c>
      <c r="K6" s="33" t="str">
        <f t="shared" si="3"/>
        <v>末端給水事業</v>
      </c>
      <c r="L6" s="33" t="str">
        <f t="shared" si="3"/>
        <v>A5</v>
      </c>
      <c r="M6" s="33" t="str">
        <f t="shared" si="3"/>
        <v>自治体職員</v>
      </c>
      <c r="N6" s="34" t="str">
        <f t="shared" si="3"/>
        <v>-</v>
      </c>
      <c r="O6" s="34">
        <f t="shared" si="3"/>
        <v>93.8</v>
      </c>
      <c r="P6" s="34">
        <f t="shared" si="3"/>
        <v>87.2</v>
      </c>
      <c r="Q6" s="34">
        <f t="shared" si="3"/>
        <v>4449</v>
      </c>
      <c r="R6" s="34" t="str">
        <f t="shared" si="3"/>
        <v>-</v>
      </c>
      <c r="S6" s="34" t="str">
        <f t="shared" si="3"/>
        <v>-</v>
      </c>
      <c r="T6" s="34" t="str">
        <f t="shared" si="3"/>
        <v>-</v>
      </c>
      <c r="U6" s="34">
        <f t="shared" si="3"/>
        <v>40256</v>
      </c>
      <c r="V6" s="34">
        <f t="shared" si="3"/>
        <v>119.06</v>
      </c>
      <c r="W6" s="34">
        <f t="shared" si="3"/>
        <v>338.12</v>
      </c>
      <c r="X6" s="35">
        <f>IF(X7="",NA(),X7)</f>
        <v>98.34</v>
      </c>
      <c r="Y6" s="35">
        <f t="shared" ref="Y6:AG6" si="4">IF(Y7="",NA(),Y7)</f>
        <v>110.27</v>
      </c>
      <c r="Z6" s="35">
        <f t="shared" si="4"/>
        <v>111.64</v>
      </c>
      <c r="AA6" s="35">
        <f t="shared" si="4"/>
        <v>115.94</v>
      </c>
      <c r="AB6" s="35">
        <f t="shared" si="4"/>
        <v>117.85</v>
      </c>
      <c r="AC6" s="35">
        <f t="shared" si="4"/>
        <v>106.89</v>
      </c>
      <c r="AD6" s="35">
        <f t="shared" si="4"/>
        <v>109.04</v>
      </c>
      <c r="AE6" s="35">
        <f t="shared" si="4"/>
        <v>109.64</v>
      </c>
      <c r="AF6" s="35">
        <f t="shared" si="4"/>
        <v>110.95</v>
      </c>
      <c r="AG6" s="35">
        <f t="shared" si="4"/>
        <v>110.68</v>
      </c>
      <c r="AH6" s="34" t="str">
        <f>IF(AH7="","",IF(AH7="-","【-】","【"&amp;SUBSTITUTE(TEXT(AH7,"#,##0.00"),"-","△")&amp;"】"))</f>
        <v>【113.39】</v>
      </c>
      <c r="AI6" s="35">
        <f>IF(AI7="",NA(),AI7)</f>
        <v>30.26</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5286.44</v>
      </c>
      <c r="AU6" s="35">
        <f t="shared" ref="AU6:BC6" si="6">IF(AU7="",NA(),AU7)</f>
        <v>2147.88</v>
      </c>
      <c r="AV6" s="35">
        <f t="shared" si="6"/>
        <v>2529.67</v>
      </c>
      <c r="AW6" s="35">
        <f t="shared" si="6"/>
        <v>4689.8100000000004</v>
      </c>
      <c r="AX6" s="35">
        <f t="shared" si="6"/>
        <v>950.78</v>
      </c>
      <c r="AY6" s="35">
        <f t="shared" si="6"/>
        <v>909.68</v>
      </c>
      <c r="AZ6" s="35">
        <f t="shared" si="6"/>
        <v>382.09</v>
      </c>
      <c r="BA6" s="35">
        <f t="shared" si="6"/>
        <v>371.31</v>
      </c>
      <c r="BB6" s="35">
        <f t="shared" si="6"/>
        <v>377.63</v>
      </c>
      <c r="BC6" s="35">
        <f t="shared" si="6"/>
        <v>357.34</v>
      </c>
      <c r="BD6" s="34" t="str">
        <f>IF(BD7="","",IF(BD7="-","【-】","【"&amp;SUBSTITUTE(TEXT(BD7,"#,##0.00"),"-","△")&amp;"】"))</f>
        <v>【264.34】</v>
      </c>
      <c r="BE6" s="35">
        <f>IF(BE7="",NA(),BE7)</f>
        <v>18.71</v>
      </c>
      <c r="BF6" s="35">
        <f t="shared" ref="BF6:BN6" si="7">IF(BF7="",NA(),BF7)</f>
        <v>17.8</v>
      </c>
      <c r="BG6" s="35">
        <f t="shared" si="7"/>
        <v>16.510000000000002</v>
      </c>
      <c r="BH6" s="35">
        <f t="shared" si="7"/>
        <v>15.35</v>
      </c>
      <c r="BI6" s="35">
        <f t="shared" si="7"/>
        <v>25.75</v>
      </c>
      <c r="BJ6" s="35">
        <f t="shared" si="7"/>
        <v>382.65</v>
      </c>
      <c r="BK6" s="35">
        <f t="shared" si="7"/>
        <v>385.06</v>
      </c>
      <c r="BL6" s="35">
        <f t="shared" si="7"/>
        <v>373.09</v>
      </c>
      <c r="BM6" s="35">
        <f t="shared" si="7"/>
        <v>364.71</v>
      </c>
      <c r="BN6" s="35">
        <f t="shared" si="7"/>
        <v>373.69</v>
      </c>
      <c r="BO6" s="34" t="str">
        <f>IF(BO7="","",IF(BO7="-","【-】","【"&amp;SUBSTITUTE(TEXT(BO7,"#,##0.00"),"-","△")&amp;"】"))</f>
        <v>【274.27】</v>
      </c>
      <c r="BP6" s="35">
        <f>IF(BP7="",NA(),BP7)</f>
        <v>71.63</v>
      </c>
      <c r="BQ6" s="35">
        <f t="shared" ref="BQ6:BY6" si="8">IF(BQ7="",NA(),BQ7)</f>
        <v>81.31</v>
      </c>
      <c r="BR6" s="35">
        <f t="shared" si="8"/>
        <v>80.37</v>
      </c>
      <c r="BS6" s="35">
        <f t="shared" si="8"/>
        <v>82.61</v>
      </c>
      <c r="BT6" s="35">
        <f t="shared" si="8"/>
        <v>84.99</v>
      </c>
      <c r="BU6" s="35">
        <f t="shared" si="8"/>
        <v>96.1</v>
      </c>
      <c r="BV6" s="35">
        <f t="shared" si="8"/>
        <v>99.07</v>
      </c>
      <c r="BW6" s="35">
        <f t="shared" si="8"/>
        <v>99.99</v>
      </c>
      <c r="BX6" s="35">
        <f t="shared" si="8"/>
        <v>100.65</v>
      </c>
      <c r="BY6" s="35">
        <f t="shared" si="8"/>
        <v>99.87</v>
      </c>
      <c r="BZ6" s="34" t="str">
        <f>IF(BZ7="","",IF(BZ7="-","【-】","【"&amp;SUBSTITUTE(TEXT(BZ7,"#,##0.00"),"-","△")&amp;"】"))</f>
        <v>【104.36】</v>
      </c>
      <c r="CA6" s="35">
        <f>IF(CA7="",NA(),CA7)</f>
        <v>310.36</v>
      </c>
      <c r="CB6" s="35">
        <f t="shared" ref="CB6:CJ6" si="9">IF(CB7="",NA(),CB7)</f>
        <v>274.25</v>
      </c>
      <c r="CC6" s="35">
        <f t="shared" si="9"/>
        <v>277.42</v>
      </c>
      <c r="CD6" s="35">
        <f t="shared" si="9"/>
        <v>270.12</v>
      </c>
      <c r="CE6" s="35">
        <f t="shared" si="9"/>
        <v>262.72000000000003</v>
      </c>
      <c r="CF6" s="35">
        <f t="shared" si="9"/>
        <v>178.39</v>
      </c>
      <c r="CG6" s="35">
        <f t="shared" si="9"/>
        <v>173.03</v>
      </c>
      <c r="CH6" s="35">
        <f t="shared" si="9"/>
        <v>171.15</v>
      </c>
      <c r="CI6" s="35">
        <f t="shared" si="9"/>
        <v>170.19</v>
      </c>
      <c r="CJ6" s="35">
        <f t="shared" si="9"/>
        <v>171.81</v>
      </c>
      <c r="CK6" s="34" t="str">
        <f>IF(CK7="","",IF(CK7="-","【-】","【"&amp;SUBSTITUTE(TEXT(CK7,"#,##0.00"),"-","△")&amp;"】"))</f>
        <v>【165.71】</v>
      </c>
      <c r="CL6" s="35">
        <f>IF(CL7="",NA(),CL7)</f>
        <v>55.05</v>
      </c>
      <c r="CM6" s="35">
        <f t="shared" ref="CM6:CU6" si="10">IF(CM7="",NA(),CM7)</f>
        <v>54.6</v>
      </c>
      <c r="CN6" s="35">
        <f t="shared" si="10"/>
        <v>54.85</v>
      </c>
      <c r="CO6" s="35">
        <f t="shared" si="10"/>
        <v>55.32</v>
      </c>
      <c r="CP6" s="35">
        <f t="shared" si="10"/>
        <v>55.9</v>
      </c>
      <c r="CQ6" s="35">
        <f t="shared" si="10"/>
        <v>59.23</v>
      </c>
      <c r="CR6" s="35">
        <f t="shared" si="10"/>
        <v>58.58</v>
      </c>
      <c r="CS6" s="35">
        <f t="shared" si="10"/>
        <v>58.53</v>
      </c>
      <c r="CT6" s="35">
        <f t="shared" si="10"/>
        <v>59.01</v>
      </c>
      <c r="CU6" s="35">
        <f t="shared" si="10"/>
        <v>60.03</v>
      </c>
      <c r="CV6" s="34" t="str">
        <f>IF(CV7="","",IF(CV7="-","【-】","【"&amp;SUBSTITUTE(TEXT(CV7,"#,##0.00"),"-","△")&amp;"】"))</f>
        <v>【60.41】</v>
      </c>
      <c r="CW6" s="35">
        <f>IF(CW7="",NA(),CW7)</f>
        <v>94.15</v>
      </c>
      <c r="CX6" s="35">
        <f t="shared" ref="CX6:DF6" si="11">IF(CX7="",NA(),CX7)</f>
        <v>93.45</v>
      </c>
      <c r="CY6" s="35">
        <f t="shared" si="11"/>
        <v>93.43</v>
      </c>
      <c r="CZ6" s="35">
        <f t="shared" si="11"/>
        <v>92.61</v>
      </c>
      <c r="DA6" s="35">
        <f t="shared" si="11"/>
        <v>91.98</v>
      </c>
      <c r="DB6" s="35">
        <f t="shared" si="11"/>
        <v>85.53</v>
      </c>
      <c r="DC6" s="35">
        <f t="shared" si="11"/>
        <v>85.23</v>
      </c>
      <c r="DD6" s="35">
        <f t="shared" si="11"/>
        <v>85.26</v>
      </c>
      <c r="DE6" s="35">
        <f t="shared" si="11"/>
        <v>85.37</v>
      </c>
      <c r="DF6" s="35">
        <f t="shared" si="11"/>
        <v>84.81</v>
      </c>
      <c r="DG6" s="34" t="str">
        <f>IF(DG7="","",IF(DG7="-","【-】","【"&amp;SUBSTITUTE(TEXT(DG7,"#,##0.00"),"-","△")&amp;"】"))</f>
        <v>【89.93】</v>
      </c>
      <c r="DH6" s="35">
        <f>IF(DH7="",NA(),DH7)</f>
        <v>59.5</v>
      </c>
      <c r="DI6" s="35">
        <f t="shared" ref="DI6:DQ6" si="12">IF(DI7="",NA(),DI7)</f>
        <v>61.2</v>
      </c>
      <c r="DJ6" s="35">
        <f t="shared" si="12"/>
        <v>62.94</v>
      </c>
      <c r="DK6" s="35">
        <f t="shared" si="12"/>
        <v>64.150000000000006</v>
      </c>
      <c r="DL6" s="35">
        <f t="shared" si="12"/>
        <v>63.03</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4">
        <f t="shared" si="13"/>
        <v>0</v>
      </c>
      <c r="DV6" s="34">
        <f t="shared" si="13"/>
        <v>0</v>
      </c>
      <c r="DW6" s="35">
        <f t="shared" si="13"/>
        <v>19.940000000000001</v>
      </c>
      <c r="DX6" s="35">
        <f t="shared" si="13"/>
        <v>8.39</v>
      </c>
      <c r="DY6" s="35">
        <f t="shared" si="13"/>
        <v>10.09</v>
      </c>
      <c r="DZ6" s="35">
        <f t="shared" si="13"/>
        <v>10.54</v>
      </c>
      <c r="EA6" s="35">
        <f t="shared" si="13"/>
        <v>12.03</v>
      </c>
      <c r="EB6" s="35">
        <f t="shared" si="13"/>
        <v>12.19</v>
      </c>
      <c r="EC6" s="34" t="str">
        <f>IF(EC7="","",IF(EC7="-","【-】","【"&amp;SUBSTITUTE(TEXT(EC7,"#,##0.00"),"-","△")&amp;"】"))</f>
        <v>【15.89】</v>
      </c>
      <c r="ED6" s="35">
        <f>IF(ED7="",NA(),ED7)</f>
        <v>0.03</v>
      </c>
      <c r="EE6" s="35">
        <f t="shared" ref="EE6:EM6" si="14">IF(EE7="",NA(),EE7)</f>
        <v>0.02</v>
      </c>
      <c r="EF6" s="35">
        <f t="shared" si="14"/>
        <v>0.02</v>
      </c>
      <c r="EG6" s="34">
        <f t="shared" si="14"/>
        <v>0</v>
      </c>
      <c r="EH6" s="35">
        <f t="shared" si="14"/>
        <v>0.7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128791</v>
      </c>
      <c r="D7" s="37">
        <v>46</v>
      </c>
      <c r="E7" s="37">
        <v>1</v>
      </c>
      <c r="F7" s="37">
        <v>0</v>
      </c>
      <c r="G7" s="37">
        <v>1</v>
      </c>
      <c r="H7" s="37" t="s">
        <v>105</v>
      </c>
      <c r="I7" s="37" t="s">
        <v>106</v>
      </c>
      <c r="J7" s="37" t="s">
        <v>107</v>
      </c>
      <c r="K7" s="37" t="s">
        <v>108</v>
      </c>
      <c r="L7" s="37" t="s">
        <v>109</v>
      </c>
      <c r="M7" s="37" t="s">
        <v>110</v>
      </c>
      <c r="N7" s="38" t="s">
        <v>111</v>
      </c>
      <c r="O7" s="38">
        <v>93.8</v>
      </c>
      <c r="P7" s="38">
        <v>87.2</v>
      </c>
      <c r="Q7" s="38">
        <v>4449</v>
      </c>
      <c r="R7" s="38" t="s">
        <v>111</v>
      </c>
      <c r="S7" s="38" t="s">
        <v>111</v>
      </c>
      <c r="T7" s="38" t="s">
        <v>111</v>
      </c>
      <c r="U7" s="38">
        <v>40256</v>
      </c>
      <c r="V7" s="38">
        <v>119.06</v>
      </c>
      <c r="W7" s="38">
        <v>338.12</v>
      </c>
      <c r="X7" s="38">
        <v>98.34</v>
      </c>
      <c r="Y7" s="38">
        <v>110.27</v>
      </c>
      <c r="Z7" s="38">
        <v>111.64</v>
      </c>
      <c r="AA7" s="38">
        <v>115.94</v>
      </c>
      <c r="AB7" s="38">
        <v>117.85</v>
      </c>
      <c r="AC7" s="38">
        <v>106.89</v>
      </c>
      <c r="AD7" s="38">
        <v>109.04</v>
      </c>
      <c r="AE7" s="38">
        <v>109.64</v>
      </c>
      <c r="AF7" s="38">
        <v>110.95</v>
      </c>
      <c r="AG7" s="38">
        <v>110.68</v>
      </c>
      <c r="AH7" s="38">
        <v>113.39</v>
      </c>
      <c r="AI7" s="38">
        <v>30.26</v>
      </c>
      <c r="AJ7" s="38">
        <v>0</v>
      </c>
      <c r="AK7" s="38">
        <v>0</v>
      </c>
      <c r="AL7" s="38">
        <v>0</v>
      </c>
      <c r="AM7" s="38">
        <v>0</v>
      </c>
      <c r="AN7" s="38">
        <v>7.76</v>
      </c>
      <c r="AO7" s="38">
        <v>3.77</v>
      </c>
      <c r="AP7" s="38">
        <v>3.62</v>
      </c>
      <c r="AQ7" s="38">
        <v>3.91</v>
      </c>
      <c r="AR7" s="38">
        <v>3.56</v>
      </c>
      <c r="AS7" s="38">
        <v>0.85</v>
      </c>
      <c r="AT7" s="38">
        <v>5286.44</v>
      </c>
      <c r="AU7" s="38">
        <v>2147.88</v>
      </c>
      <c r="AV7" s="38">
        <v>2529.67</v>
      </c>
      <c r="AW7" s="38">
        <v>4689.8100000000004</v>
      </c>
      <c r="AX7" s="38">
        <v>950.78</v>
      </c>
      <c r="AY7" s="38">
        <v>909.68</v>
      </c>
      <c r="AZ7" s="38">
        <v>382.09</v>
      </c>
      <c r="BA7" s="38">
        <v>371.31</v>
      </c>
      <c r="BB7" s="38">
        <v>377.63</v>
      </c>
      <c r="BC7" s="38">
        <v>357.34</v>
      </c>
      <c r="BD7" s="38">
        <v>264.33999999999997</v>
      </c>
      <c r="BE7" s="38">
        <v>18.71</v>
      </c>
      <c r="BF7" s="38">
        <v>17.8</v>
      </c>
      <c r="BG7" s="38">
        <v>16.510000000000002</v>
      </c>
      <c r="BH7" s="38">
        <v>15.35</v>
      </c>
      <c r="BI7" s="38">
        <v>25.75</v>
      </c>
      <c r="BJ7" s="38">
        <v>382.65</v>
      </c>
      <c r="BK7" s="38">
        <v>385.06</v>
      </c>
      <c r="BL7" s="38">
        <v>373.09</v>
      </c>
      <c r="BM7" s="38">
        <v>364.71</v>
      </c>
      <c r="BN7" s="38">
        <v>373.69</v>
      </c>
      <c r="BO7" s="38">
        <v>274.27</v>
      </c>
      <c r="BP7" s="38">
        <v>71.63</v>
      </c>
      <c r="BQ7" s="38">
        <v>81.31</v>
      </c>
      <c r="BR7" s="38">
        <v>80.37</v>
      </c>
      <c r="BS7" s="38">
        <v>82.61</v>
      </c>
      <c r="BT7" s="38">
        <v>84.99</v>
      </c>
      <c r="BU7" s="38">
        <v>96.1</v>
      </c>
      <c r="BV7" s="38">
        <v>99.07</v>
      </c>
      <c r="BW7" s="38">
        <v>99.99</v>
      </c>
      <c r="BX7" s="38">
        <v>100.65</v>
      </c>
      <c r="BY7" s="38">
        <v>99.87</v>
      </c>
      <c r="BZ7" s="38">
        <v>104.36</v>
      </c>
      <c r="CA7" s="38">
        <v>310.36</v>
      </c>
      <c r="CB7" s="38">
        <v>274.25</v>
      </c>
      <c r="CC7" s="38">
        <v>277.42</v>
      </c>
      <c r="CD7" s="38">
        <v>270.12</v>
      </c>
      <c r="CE7" s="38">
        <v>262.72000000000003</v>
      </c>
      <c r="CF7" s="38">
        <v>178.39</v>
      </c>
      <c r="CG7" s="38">
        <v>173.03</v>
      </c>
      <c r="CH7" s="38">
        <v>171.15</v>
      </c>
      <c r="CI7" s="38">
        <v>170.19</v>
      </c>
      <c r="CJ7" s="38">
        <v>171.81</v>
      </c>
      <c r="CK7" s="38">
        <v>165.71</v>
      </c>
      <c r="CL7" s="38">
        <v>55.05</v>
      </c>
      <c r="CM7" s="38">
        <v>54.6</v>
      </c>
      <c r="CN7" s="38">
        <v>54.85</v>
      </c>
      <c r="CO7" s="38">
        <v>55.32</v>
      </c>
      <c r="CP7" s="38">
        <v>55.9</v>
      </c>
      <c r="CQ7" s="38">
        <v>59.23</v>
      </c>
      <c r="CR7" s="38">
        <v>58.58</v>
      </c>
      <c r="CS7" s="38">
        <v>58.53</v>
      </c>
      <c r="CT7" s="38">
        <v>59.01</v>
      </c>
      <c r="CU7" s="38">
        <v>60.03</v>
      </c>
      <c r="CV7" s="38">
        <v>60.41</v>
      </c>
      <c r="CW7" s="38">
        <v>94.15</v>
      </c>
      <c r="CX7" s="38">
        <v>93.45</v>
      </c>
      <c r="CY7" s="38">
        <v>93.43</v>
      </c>
      <c r="CZ7" s="38">
        <v>92.61</v>
      </c>
      <c r="DA7" s="38">
        <v>91.98</v>
      </c>
      <c r="DB7" s="38">
        <v>85.53</v>
      </c>
      <c r="DC7" s="38">
        <v>85.23</v>
      </c>
      <c r="DD7" s="38">
        <v>85.26</v>
      </c>
      <c r="DE7" s="38">
        <v>85.37</v>
      </c>
      <c r="DF7" s="38">
        <v>84.81</v>
      </c>
      <c r="DG7" s="38">
        <v>89.93</v>
      </c>
      <c r="DH7" s="38">
        <v>59.5</v>
      </c>
      <c r="DI7" s="38">
        <v>61.2</v>
      </c>
      <c r="DJ7" s="38">
        <v>62.94</v>
      </c>
      <c r="DK7" s="38">
        <v>64.150000000000006</v>
      </c>
      <c r="DL7" s="38">
        <v>63.03</v>
      </c>
      <c r="DM7" s="38">
        <v>37.340000000000003</v>
      </c>
      <c r="DN7" s="38">
        <v>44.31</v>
      </c>
      <c r="DO7" s="38">
        <v>45.75</v>
      </c>
      <c r="DP7" s="38">
        <v>46.9</v>
      </c>
      <c r="DQ7" s="38">
        <v>47.28</v>
      </c>
      <c r="DR7" s="38">
        <v>48.12</v>
      </c>
      <c r="DS7" s="38">
        <v>0</v>
      </c>
      <c r="DT7" s="38">
        <v>0</v>
      </c>
      <c r="DU7" s="38">
        <v>0</v>
      </c>
      <c r="DV7" s="38">
        <v>0</v>
      </c>
      <c r="DW7" s="38">
        <v>19.940000000000001</v>
      </c>
      <c r="DX7" s="38">
        <v>8.39</v>
      </c>
      <c r="DY7" s="38">
        <v>10.09</v>
      </c>
      <c r="DZ7" s="38">
        <v>10.54</v>
      </c>
      <c r="EA7" s="38">
        <v>12.03</v>
      </c>
      <c r="EB7" s="38">
        <v>12.19</v>
      </c>
      <c r="EC7" s="38">
        <v>15.89</v>
      </c>
      <c r="ED7" s="38">
        <v>0.03</v>
      </c>
      <c r="EE7" s="38">
        <v>0.02</v>
      </c>
      <c r="EF7" s="38">
        <v>0.02</v>
      </c>
      <c r="EG7" s="38">
        <v>0</v>
      </c>
      <c r="EH7" s="38">
        <v>0.7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2019-02-04T02:52:44Z</cp:lastPrinted>
  <dcterms:created xsi:type="dcterms:W3CDTF">2018-12-03T08:29:45Z</dcterms:created>
  <dcterms:modified xsi:type="dcterms:W3CDTF">2019-02-04T02:52:45Z</dcterms:modified>
  <cp:category/>
</cp:coreProperties>
</file>