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lWNn0mohJuIfcU77L1AjR7j0UPmFqh83q4D/WA+frD02G9K5B4p+eRhfqCte/JVBHQagbdCCcORHJtMX7jCUZw==" workbookSaltValue="7SZZIf8Y/SKp5wyHnPEqXA==" workbookSpinCount="100000" lockStructure="1"/>
  <bookViews>
    <workbookView xWindow="93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<sst xmlns="http://schemas.openxmlformats.org/spreadsheetml/2006/main" count="233" uniqueCount="114">
  <si>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</si>
  <si>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</si>
  <si>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</si>
  <si>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</si>
  <si>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</si>
  <si>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</si>
  <si>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</si>
  <si>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</si>
  <si>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</si>
  <si>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</si>
  <si>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</si>
  <si>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</si>
  <si>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</si>
  <si>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</si>
  <si>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</si>
  <si>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</si>
  <si>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</si>
  <si>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</si>
  <si>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</si>
  <si>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</si>
  <si>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</si>
  <si>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</si>
  <si>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</si>
  <si>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</si>
  <si>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</si>
  <si>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</si>
  <si>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</si>
  <si>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</si>
  <si>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</si>
  <si>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</si>
  <si>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</si>
  <si>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</si>
  <si>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</si>
  <si>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</si>
  <si>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</si>
  <si>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</si>
  <si>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</si>
  <si>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</si>
  <si>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</si>
  <si>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</si>
  <si>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</si>
  <si>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</si>
  <si>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</si>
  <si>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</si>
  <si>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</si>
  <si>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</si>
  <si>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</si>
  <si>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</si>
  <si>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</si>
  <si>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</si>
  <si>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</si>
  <si>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</si>
  <si>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</si>
  <si>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</si>
  <si>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</si>
  <si>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</si>
  <si>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</si>
  <si>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</si>
  <si>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</si>
  <si>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</si>
  <si>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</si>
  <si>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</si>
  <si>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</si>
  <si>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</si>
  <si>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</si>
  <si>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</si>
  <si>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</si>
  <si>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</si>
  <si>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</si>
  <si>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</si>
  <si>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</si>
  <si>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</si>
  <si>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</si>
  <si>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</si>
  <si>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</si>
  <si>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</si>
  <si>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</si>
  <si>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</si>
  <si>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</si>
  <si>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</si>
  <si>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</si>
  <si>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</si>
  <si>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</si>
  <si>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</si>
  <si>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</si>
  <si>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</si>
  <si>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</si>
  <si>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</si>
  <si>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</si>
  <si>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</si>
  <si>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</si>
  <si>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</si>
  <si>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</si>
  <si>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</si>
  <si>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</si>
  <si>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</si>
  <si>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</si>
  <si>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</si>
  <si>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成田市</t>
  </si>
  <si>
    <t>法非適用</t>
  </si>
  <si>
    <t>下水道事業</t>
  </si>
  <si>
    <t>公共下水道</t>
  </si>
  <si>
    <t>Ac1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</si>
  <si>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</si>
  <si>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</si>
  <si>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</si>
  <si>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</si>
  <si>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</si>
  <si>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</si>
  <si>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</si>
  <si>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</si>
  <si>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平成２５年度に策定した長寿命化計画に基づき、管渠の改築・更新を行っている。
　近年、多発しているゲリラ豪雨等に対応するための管渠整備も行っていく必要があることから、今後は、令和元年度に策定しているストックマネジメント計画に基づき、計画的な改築・更新を行っていく必要がある。</t>
    <rPh sb="68" eb="69">
      <t>オコナ</t>
    </rPh>
    <rPh sb="73" eb="75">
      <t>ヒツヨウ</t>
    </rPh>
    <phoneticPr fontId="4"/>
  </si>
  <si>
    <t xml:space="preserve">　本市下水道事業は、平成３１年４月１日より地方公営企業法の一部を適用し、平成３０年度を打切り決算としたため、出納整理期間における歳入及び歳出が含まれていない。このため、当年度においては、過年度当該値と比較して、①収益的収支比率、④企業債残高対事業規模比率、⑤経費回収率が大きく、⑥汚水処理原価が小さい値となっている。
　なお、⑦施設利用率は汚水処理施設を有していないため、該当がない。
</t>
    <rPh sb="29" eb="31">
      <t>イチブ</t>
    </rPh>
    <rPh sb="106" eb="109">
      <t>シュウエキテキ</t>
    </rPh>
    <rPh sb="109" eb="111">
      <t>シュウシ</t>
    </rPh>
    <rPh sb="111" eb="113">
      <t>ヒリツ</t>
    </rPh>
    <rPh sb="115" eb="117">
      <t>キギョウ</t>
    </rPh>
    <rPh sb="117" eb="118">
      <t>サイ</t>
    </rPh>
    <rPh sb="118" eb="120">
      <t>ザンダカ</t>
    </rPh>
    <rPh sb="120" eb="121">
      <t>タイ</t>
    </rPh>
    <rPh sb="121" eb="123">
      <t>ジギョウ</t>
    </rPh>
    <rPh sb="123" eb="125">
      <t>キボ</t>
    </rPh>
    <rPh sb="125" eb="127">
      <t>ヒリツ</t>
    </rPh>
    <rPh sb="129" eb="131">
      <t>ケイヒ</t>
    </rPh>
    <rPh sb="131" eb="133">
      <t>カイシュウ</t>
    </rPh>
    <rPh sb="133" eb="134">
      <t>リツ</t>
    </rPh>
    <rPh sb="135" eb="136">
      <t>オオ</t>
    </rPh>
    <rPh sb="140" eb="142">
      <t>オスイ</t>
    </rPh>
    <rPh sb="142" eb="144">
      <t>ショリ</t>
    </rPh>
    <rPh sb="144" eb="146">
      <t>ゲンカ</t>
    </rPh>
    <rPh sb="147" eb="148">
      <t>チイ</t>
    </rPh>
    <rPh sb="150" eb="151">
      <t>アタイ</t>
    </rPh>
    <phoneticPr fontId="4"/>
  </si>
  <si>
    <t xml:space="preserve">　本市の下水道事業は、今後、下水道使用料による収入が増加していくことが見込まれている。
　しかし、支出面では、有収水量が増えることによる流域下水道事業の維持管理費負担金の増額や供用開始から４４年が経過している下水道施設を改築更新しなければならない多額の費用が必要となっていく。
　このことから、ストックマネジメント計画に基づき、投資の平準化を図るとともに、企業債の活用をするなど、経営のバランスに配慮しつつ、安定的な運営を行っていく必要がある。
</t>
    <rPh sb="49" eb="51">
      <t>シシュツ</t>
    </rPh>
    <rPh sb="51" eb="52">
      <t>メン</t>
    </rPh>
    <rPh sb="55" eb="59">
      <t>ユウシュウスイリョウ</t>
    </rPh>
    <rPh sb="60" eb="61">
      <t>フ</t>
    </rPh>
    <rPh sb="85" eb="87">
      <t>ゾウガク</t>
    </rPh>
    <rPh sb="123" eb="125">
      <t>タガク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</si>
</sst>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0.02</c:v>
                </c:pt>
                <c:pt idx="1">
                  <c:v>0.08</c:v>
                </c:pt>
                <c:pt idx="2">
                  <c:v>0.34</c:v>
                </c:pt>
                <c:pt idx="3">
                  <c:v>0.39</c:v>
                </c:pt>
                <c:pt idx="4">
                  <c:v>0.04</c:v>
                </c:pt>
              </c:numCache>
            </c:numRef>
          </c:val>
          <c:extLst>
            <c:ext xmlns:c16="http://schemas.microsoft.com/office/drawing/2014/chart" uri="{C3380CC4-5D6E-409C-BE32-E72D297353CC}">
              <c16:uniqueId val="{00000000-0844-4A0B-89FB-7C27BD77859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7.0000000000000007E-2</c:v>
                </c:pt>
                <c:pt idx="2">
                  <c:v>0.13</c:v>
                </c:pt>
                <c:pt idx="3">
                  <c:v>0.17</c:v>
                </c:pt>
                <c:pt idx="4">
                  <c:v>0.21</c:v>
                </c:pt>
              </c:numCache>
            </c:numRef>
          </c:val>
          <c:smooth val="0"/>
          <c:extLst>
            <c:ext xmlns:c16="http://schemas.microsoft.com/office/drawing/2014/chart" uri="{C3380CC4-5D6E-409C-BE32-E72D297353CC}">
              <c16:uniqueId val="{00000001-0844-4A0B-89FB-7C27BD77859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2C-45C1-9D8E-8FCF4B5B4B7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59.27</c:v>
                </c:pt>
                <c:pt idx="1">
                  <c:v>62.64</c:v>
                </c:pt>
                <c:pt idx="2">
                  <c:v>63.26</c:v>
                </c:pt>
                <c:pt idx="3">
                  <c:v>61.54</c:v>
                </c:pt>
                <c:pt idx="4">
                  <c:v>61.93</c:v>
                </c:pt>
              </c:numCache>
            </c:numRef>
          </c:val>
          <c:smooth val="0"/>
          <c:extLst>
            <c:ext xmlns:c16="http://schemas.microsoft.com/office/drawing/2014/chart" uri="{C3380CC4-5D6E-409C-BE32-E72D297353CC}">
              <c16:uniqueId val="{00000001-982C-45C1-9D8E-8FCF4B5B4B7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97.3</c:v>
                </c:pt>
                <c:pt idx="1">
                  <c:v>97.35</c:v>
                </c:pt>
                <c:pt idx="2">
                  <c:v>97.39</c:v>
                </c:pt>
                <c:pt idx="3">
                  <c:v>97.42</c:v>
                </c:pt>
                <c:pt idx="4">
                  <c:v>97.42</c:v>
                </c:pt>
              </c:numCache>
            </c:numRef>
          </c:val>
          <c:extLst>
            <c:ext xmlns:c16="http://schemas.microsoft.com/office/drawing/2014/chart" uri="{C3380CC4-5D6E-409C-BE32-E72D297353CC}">
              <c16:uniqueId val="{00000000-5A31-49D4-B0EC-1BF2B0308FC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92.82</c:v>
                </c:pt>
                <c:pt idx="1">
                  <c:v>92.98</c:v>
                </c:pt>
                <c:pt idx="2">
                  <c:v>94.07</c:v>
                </c:pt>
                <c:pt idx="3">
                  <c:v>94.13</c:v>
                </c:pt>
                <c:pt idx="4">
                  <c:v>94.45</c:v>
                </c:pt>
              </c:numCache>
            </c:numRef>
          </c:val>
          <c:smooth val="0"/>
          <c:extLst>
            <c:ext xmlns:c16="http://schemas.microsoft.com/office/drawing/2014/chart" uri="{C3380CC4-5D6E-409C-BE32-E72D297353CC}">
              <c16:uniqueId val="{00000001-5A31-49D4-B0EC-1BF2B0308FC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93.56</c:v>
                </c:pt>
                <c:pt idx="1">
                  <c:v>99.86</c:v>
                </c:pt>
                <c:pt idx="2">
                  <c:v>99.85</c:v>
                </c:pt>
                <c:pt idx="3">
                  <c:v>104.08</c:v>
                </c:pt>
                <c:pt idx="4">
                  <c:v>178.74</c:v>
                </c:pt>
              </c:numCache>
            </c:numRef>
          </c:val>
          <c:extLst>
            <c:ext xmlns:c16="http://schemas.microsoft.com/office/drawing/2014/chart" uri="{C3380CC4-5D6E-409C-BE32-E72D297353CC}">
              <c16:uniqueId val="{00000000-82E1-4347-B5D2-26A779CA0F4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E1-4347-B5D2-26A779CA0F4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5A-4779-960B-CD916E51DB4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5A-4779-960B-CD916E51DB4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49-427A-9752-001EC646FED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49-427A-9752-001EC646FED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56-4792-8D75-10016012545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56-4792-8D75-10016012545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5E-4728-A165-D0015E0065A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5E-4728-A165-D0015E0065A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374.72</c:v>
                </c:pt>
                <c:pt idx="1">
                  <c:v>265.95999999999998</c:v>
                </c:pt>
                <c:pt idx="2">
                  <c:v>279.14999999999998</c:v>
                </c:pt>
                <c:pt idx="3">
                  <c:v>216.54</c:v>
                </c:pt>
                <c:pt idx="4">
                  <c:v>360.47</c:v>
                </c:pt>
              </c:numCache>
            </c:numRef>
          </c:val>
          <c:extLst>
            <c:ext xmlns:c16="http://schemas.microsoft.com/office/drawing/2014/chart" uri="{C3380CC4-5D6E-409C-BE32-E72D297353CC}">
              <c16:uniqueId val="{00000000-1F67-4403-9502-2E8FDA62294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658.6</c:v>
                </c:pt>
                <c:pt idx="1">
                  <c:v>664.04</c:v>
                </c:pt>
                <c:pt idx="2">
                  <c:v>802.49</c:v>
                </c:pt>
                <c:pt idx="3">
                  <c:v>805.14</c:v>
                </c:pt>
                <c:pt idx="4">
                  <c:v>730.93</c:v>
                </c:pt>
              </c:numCache>
            </c:numRef>
          </c:val>
          <c:smooth val="0"/>
          <c:extLst>
            <c:ext xmlns:c16="http://schemas.microsoft.com/office/drawing/2014/chart" uri="{C3380CC4-5D6E-409C-BE32-E72D297353CC}">
              <c16:uniqueId val="{00000001-1F67-4403-9502-2E8FDA62294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103.02</c:v>
                </c:pt>
                <c:pt idx="1">
                  <c:v>102.94</c:v>
                </c:pt>
                <c:pt idx="2">
                  <c:v>103.01</c:v>
                </c:pt>
                <c:pt idx="3">
                  <c:v>103.01</c:v>
                </c:pt>
                <c:pt idx="4">
                  <c:v>164.72</c:v>
                </c:pt>
              </c:numCache>
            </c:numRef>
          </c:val>
          <c:extLst>
            <c:ext xmlns:c16="http://schemas.microsoft.com/office/drawing/2014/chart" uri="{C3380CC4-5D6E-409C-BE32-E72D297353CC}">
              <c16:uniqueId val="{00000000-4DC9-4FD3-9A3E-B5A3E9DBF0A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88.44</c:v>
                </c:pt>
                <c:pt idx="1">
                  <c:v>86.2</c:v>
                </c:pt>
                <c:pt idx="2">
                  <c:v>103.18</c:v>
                </c:pt>
                <c:pt idx="3">
                  <c:v>100.22</c:v>
                </c:pt>
                <c:pt idx="4">
                  <c:v>98.09</c:v>
                </c:pt>
              </c:numCache>
            </c:numRef>
          </c:val>
          <c:smooth val="0"/>
          <c:extLst>
            <c:ext xmlns:c16="http://schemas.microsoft.com/office/drawing/2014/chart" uri="{C3380CC4-5D6E-409C-BE32-E72D297353CC}">
              <c16:uniqueId val="{00000001-4DC9-4FD3-9A3E-B5A3E9DBF0A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121.99</c:v>
                </c:pt>
                <c:pt idx="1">
                  <c:v>122.45</c:v>
                </c:pt>
                <c:pt idx="2">
                  <c:v>122.08</c:v>
                </c:pt>
                <c:pt idx="3">
                  <c:v>122.57</c:v>
                </c:pt>
                <c:pt idx="4">
                  <c:v>69.86</c:v>
                </c:pt>
              </c:numCache>
            </c:numRef>
          </c:val>
          <c:extLst>
            <c:ext xmlns:c16="http://schemas.microsoft.com/office/drawing/2014/chart" uri="{C3380CC4-5D6E-409C-BE32-E72D297353CC}">
              <c16:uniqueId val="{00000000-8EB7-4184-B526-A036D25BE9B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147.15</c:v>
                </c:pt>
                <c:pt idx="1">
                  <c:v>146.47999999999999</c:v>
                </c:pt>
                <c:pt idx="2">
                  <c:v>141.11000000000001</c:v>
                </c:pt>
                <c:pt idx="3">
                  <c:v>144.79</c:v>
                </c:pt>
                <c:pt idx="4">
                  <c:v>146.08000000000001</c:v>
                </c:pt>
              </c:numCache>
            </c:numRef>
          </c:val>
          <c:smooth val="0"/>
          <c:extLst>
            <c:ext xmlns:c16="http://schemas.microsoft.com/office/drawing/2014/chart" uri="{C3380CC4-5D6E-409C-BE32-E72D297353CC}">
              <c16:uniqueId val="{00000001-8EB7-4184-B526-A036D25BE9B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成田市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Ac1</v>
      </c>
      <c r="X8" s="71"/>
      <c r="Y8" s="71"/>
      <c r="Z8" s="71"/>
      <c r="AA8" s="71"/>
      <c r="AB8" s="71"/>
      <c r="AC8" s="71"/>
      <c r="AD8" s="72" t="str">
        <f>データ!$M$6</f>
        <v>非設置</v>
      </c>
      <c r="AE8" s="72"/>
      <c r="AF8" s="72"/>
      <c r="AG8" s="72"/>
      <c r="AH8" s="72"/>
      <c r="AI8" s="72"/>
      <c r="AJ8" s="72"/>
      <c r="AK8" s="3"/>
      <c r="AL8" s="68">
        <f>データ!S6</f>
        <v>133456</v>
      </c>
      <c r="AM8" s="68"/>
      <c r="AN8" s="68"/>
      <c r="AO8" s="68"/>
      <c r="AP8" s="68"/>
      <c r="AQ8" s="68"/>
      <c r="AR8" s="68"/>
      <c r="AS8" s="68"/>
      <c r="AT8" s="67">
        <f>データ!T6</f>
        <v>213.84</v>
      </c>
      <c r="AU8" s="67"/>
      <c r="AV8" s="67"/>
      <c r="AW8" s="67"/>
      <c r="AX8" s="67"/>
      <c r="AY8" s="67"/>
      <c r="AZ8" s="67"/>
      <c r="BA8" s="67"/>
      <c r="BB8" s="67">
        <f>データ!U6</f>
        <v>624.09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76.41</v>
      </c>
      <c r="Q10" s="67"/>
      <c r="R10" s="67"/>
      <c r="S10" s="67"/>
      <c r="T10" s="67"/>
      <c r="U10" s="67"/>
      <c r="V10" s="67"/>
      <c r="W10" s="67">
        <f>データ!Q6</f>
        <v>84.17</v>
      </c>
      <c r="X10" s="67"/>
      <c r="Y10" s="67"/>
      <c r="Z10" s="67"/>
      <c r="AA10" s="67"/>
      <c r="AB10" s="67"/>
      <c r="AC10" s="67"/>
      <c r="AD10" s="68">
        <f>データ!R6</f>
        <v>1944</v>
      </c>
      <c r="AE10" s="68"/>
      <c r="AF10" s="68"/>
      <c r="AG10" s="68"/>
      <c r="AH10" s="68"/>
      <c r="AI10" s="68"/>
      <c r="AJ10" s="68"/>
      <c r="AK10" s="2"/>
      <c r="AL10" s="68">
        <f>データ!V6</f>
        <v>101542</v>
      </c>
      <c r="AM10" s="68"/>
      <c r="AN10" s="68"/>
      <c r="AO10" s="68"/>
      <c r="AP10" s="68"/>
      <c r="AQ10" s="68"/>
      <c r="AR10" s="68"/>
      <c r="AS10" s="68"/>
      <c r="AT10" s="67">
        <f>データ!W6</f>
        <v>18.53</v>
      </c>
      <c r="AU10" s="67"/>
      <c r="AV10" s="67"/>
      <c r="AW10" s="67"/>
      <c r="AX10" s="67"/>
      <c r="AY10" s="67"/>
      <c r="AZ10" s="67"/>
      <c r="BA10" s="67"/>
      <c r="BB10" s="67">
        <f>データ!X6</f>
        <v>5479.87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45</v>
      </c>
      <c r="O86" s="26" t="str">
        <f>データ!EO6</f>
        <v>【0.23】</v>
      </c>
    </row>
  </sheetData>
  <sheetProtection algorithmName="SHA-512" hashValue="5jp8ie/5AbLR0jCpwIKOghDdpoOP/rN7m78LQSOJtEdHpWx7buFx1CF2wY788R/+QDDru2cEfQ98A1p3r1XJlw==" saltValue="ZlpXKBIY7XStW/ukyrhaV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122114</v>
      </c>
      <c r="D6" s="33">
        <f t="shared" si="3"/>
        <v>47</v>
      </c>
      <c r="E6" s="33">
        <f t="shared" si="3"/>
        <v>17</v>
      </c>
      <c r="F6" s="33">
        <f t="shared" si="3"/>
        <v>1</v>
      </c>
      <c r="G6" s="33">
        <f t="shared" si="3"/>
        <v>0</v>
      </c>
      <c r="H6" s="33" t="str">
        <f t="shared" si="3"/>
        <v>千葉県　成田市</v>
      </c>
      <c r="I6" s="33" t="str">
        <f t="shared" si="3"/>
        <v>法非適用</v>
      </c>
      <c r="J6" s="33" t="str">
        <f t="shared" si="3"/>
        <v>下水道事業</v>
      </c>
      <c r="K6" s="33" t="str">
        <f t="shared" si="3"/>
        <v>公共下水道</v>
      </c>
      <c r="L6" s="33" t="str">
        <f t="shared" si="3"/>
        <v>Ac1</v>
      </c>
      <c r="M6" s="33" t="str">
        <f t="shared" si="3"/>
        <v>非設置</v>
      </c>
      <c r="N6" s="34" t="str">
        <f t="shared" si="3"/>
        <v>-</v>
      </c>
      <c r="O6" s="34" t="str">
        <f t="shared" si="3"/>
        <v>該当数値なし</v>
      </c>
      <c r="P6" s="34">
        <f t="shared" si="3"/>
        <v>76.41</v>
      </c>
      <c r="Q6" s="34">
        <f t="shared" si="3"/>
        <v>84.17</v>
      </c>
      <c r="R6" s="34">
        <f t="shared" si="3"/>
        <v>1944</v>
      </c>
      <c r="S6" s="34">
        <f t="shared" si="3"/>
        <v>133456</v>
      </c>
      <c r="T6" s="34">
        <f t="shared" si="3"/>
        <v>213.84</v>
      </c>
      <c r="U6" s="34">
        <f t="shared" si="3"/>
        <v>624.09</v>
      </c>
      <c r="V6" s="34">
        <f t="shared" si="3"/>
        <v>101542</v>
      </c>
      <c r="W6" s="34">
        <f t="shared" si="3"/>
        <v>18.53</v>
      </c>
      <c r="X6" s="34">
        <f t="shared" si="3"/>
        <v>5479.87</v>
      </c>
      <c r="Y6" s="35">
        <f>IF(Y7="",NA(),Y7)</f>
        <v>93.56</v>
      </c>
      <c r="Z6" s="35">
        <f t="shared" ref="Z6:AH6" si="4">IF(Z7="",NA(),Z7)</f>
        <v>99.86</v>
      </c>
      <c r="AA6" s="35">
        <f t="shared" si="4"/>
        <v>99.85</v>
      </c>
      <c r="AB6" s="35">
        <f t="shared" si="4"/>
        <v>104.08</v>
      </c>
      <c r="AC6" s="35">
        <f t="shared" si="4"/>
        <v>178.74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374.72</v>
      </c>
      <c r="BG6" s="35">
        <f t="shared" ref="BG6:BO6" si="7">IF(BG7="",NA(),BG7)</f>
        <v>265.95999999999998</v>
      </c>
      <c r="BH6" s="35">
        <f t="shared" si="7"/>
        <v>279.14999999999998</v>
      </c>
      <c r="BI6" s="35">
        <f t="shared" si="7"/>
        <v>216.54</v>
      </c>
      <c r="BJ6" s="35">
        <f t="shared" si="7"/>
        <v>360.47</v>
      </c>
      <c r="BK6" s="35">
        <f t="shared" si="7"/>
        <v>658.6</v>
      </c>
      <c r="BL6" s="35">
        <f t="shared" si="7"/>
        <v>664.04</v>
      </c>
      <c r="BM6" s="35">
        <f t="shared" si="7"/>
        <v>802.49</v>
      </c>
      <c r="BN6" s="35">
        <f t="shared" si="7"/>
        <v>805.14</v>
      </c>
      <c r="BO6" s="35">
        <f t="shared" si="7"/>
        <v>730.93</v>
      </c>
      <c r="BP6" s="34" t="str">
        <f>IF(BP7="","",IF(BP7="-","【-】","【"&amp;SUBSTITUTE(TEXT(BP7,"#,##0.00"),"-","△")&amp;"】"))</f>
        <v>【682.78】</v>
      </c>
      <c r="BQ6" s="35">
        <f>IF(BQ7="",NA(),BQ7)</f>
        <v>103.02</v>
      </c>
      <c r="BR6" s="35">
        <f t="shared" ref="BR6:BZ6" si="8">IF(BR7="",NA(),BR7)</f>
        <v>102.94</v>
      </c>
      <c r="BS6" s="35">
        <f t="shared" si="8"/>
        <v>103.01</v>
      </c>
      <c r="BT6" s="35">
        <f t="shared" si="8"/>
        <v>103.01</v>
      </c>
      <c r="BU6" s="35">
        <f t="shared" si="8"/>
        <v>164.72</v>
      </c>
      <c r="BV6" s="35">
        <f t="shared" si="8"/>
        <v>88.44</v>
      </c>
      <c r="BW6" s="35">
        <f t="shared" si="8"/>
        <v>86.2</v>
      </c>
      <c r="BX6" s="35">
        <f t="shared" si="8"/>
        <v>103.18</v>
      </c>
      <c r="BY6" s="35">
        <f t="shared" si="8"/>
        <v>100.22</v>
      </c>
      <c r="BZ6" s="35">
        <f t="shared" si="8"/>
        <v>98.09</v>
      </c>
      <c r="CA6" s="34" t="str">
        <f>IF(CA7="","",IF(CA7="-","【-】","【"&amp;SUBSTITUTE(TEXT(CA7,"#,##0.00"),"-","△")&amp;"】"))</f>
        <v>【100.91】</v>
      </c>
      <c r="CB6" s="35">
        <f>IF(CB7="",NA(),CB7)</f>
        <v>121.99</v>
      </c>
      <c r="CC6" s="35">
        <f t="shared" ref="CC6:CK6" si="9">IF(CC7="",NA(),CC7)</f>
        <v>122.45</v>
      </c>
      <c r="CD6" s="35">
        <f t="shared" si="9"/>
        <v>122.08</v>
      </c>
      <c r="CE6" s="35">
        <f t="shared" si="9"/>
        <v>122.57</v>
      </c>
      <c r="CF6" s="35">
        <f t="shared" si="9"/>
        <v>69.86</v>
      </c>
      <c r="CG6" s="35">
        <f t="shared" si="9"/>
        <v>147.15</v>
      </c>
      <c r="CH6" s="35">
        <f t="shared" si="9"/>
        <v>146.47999999999999</v>
      </c>
      <c r="CI6" s="35">
        <f t="shared" si="9"/>
        <v>141.11000000000001</v>
      </c>
      <c r="CJ6" s="35">
        <f t="shared" si="9"/>
        <v>144.79</v>
      </c>
      <c r="CK6" s="35">
        <f t="shared" si="9"/>
        <v>146.08000000000001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59.27</v>
      </c>
      <c r="CS6" s="35">
        <f t="shared" si="10"/>
        <v>62.64</v>
      </c>
      <c r="CT6" s="35">
        <f t="shared" si="10"/>
        <v>63.26</v>
      </c>
      <c r="CU6" s="35">
        <f t="shared" si="10"/>
        <v>61.54</v>
      </c>
      <c r="CV6" s="35">
        <f t="shared" si="10"/>
        <v>61.93</v>
      </c>
      <c r="CW6" s="34" t="str">
        <f>IF(CW7="","",IF(CW7="-","【-】","【"&amp;SUBSTITUTE(TEXT(CW7,"#,##0.00"),"-","△")&amp;"】"))</f>
        <v>【58.98】</v>
      </c>
      <c r="CX6" s="35">
        <f>IF(CX7="",NA(),CX7)</f>
        <v>97.3</v>
      </c>
      <c r="CY6" s="35">
        <f t="shared" ref="CY6:DG6" si="11">IF(CY7="",NA(),CY7)</f>
        <v>97.35</v>
      </c>
      <c r="CZ6" s="35">
        <f t="shared" si="11"/>
        <v>97.39</v>
      </c>
      <c r="DA6" s="35">
        <f t="shared" si="11"/>
        <v>97.42</v>
      </c>
      <c r="DB6" s="35">
        <f t="shared" si="11"/>
        <v>97.42</v>
      </c>
      <c r="DC6" s="35">
        <f t="shared" si="11"/>
        <v>92.82</v>
      </c>
      <c r="DD6" s="35">
        <f t="shared" si="11"/>
        <v>92.98</v>
      </c>
      <c r="DE6" s="35">
        <f t="shared" si="11"/>
        <v>94.07</v>
      </c>
      <c r="DF6" s="35">
        <f t="shared" si="11"/>
        <v>94.13</v>
      </c>
      <c r="DG6" s="35">
        <f t="shared" si="11"/>
        <v>94.45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0.02</v>
      </c>
      <c r="EF6" s="35">
        <f t="shared" ref="EF6:EN6" si="14">IF(EF7="",NA(),EF7)</f>
        <v>0.08</v>
      </c>
      <c r="EG6" s="35">
        <f t="shared" si="14"/>
        <v>0.34</v>
      </c>
      <c r="EH6" s="35">
        <f t="shared" si="14"/>
        <v>0.39</v>
      </c>
      <c r="EI6" s="35">
        <f t="shared" si="14"/>
        <v>0.04</v>
      </c>
      <c r="EJ6" s="35">
        <f t="shared" si="14"/>
        <v>7.0000000000000007E-2</v>
      </c>
      <c r="EK6" s="35">
        <f t="shared" si="14"/>
        <v>7.0000000000000007E-2</v>
      </c>
      <c r="EL6" s="35">
        <f t="shared" si="14"/>
        <v>0.13</v>
      </c>
      <c r="EM6" s="35">
        <f t="shared" si="14"/>
        <v>0.17</v>
      </c>
      <c r="EN6" s="35">
        <f t="shared" si="14"/>
        <v>0.21</v>
      </c>
      <c r="EO6" s="34" t="str">
        <f>IF(EO7="","",IF(EO7="-","【-】","【"&amp;SUBSTITUTE(TEXT(EO7,"#,##0.00"),"-","△")&amp;"】"))</f>
        <v>【0.23】</v>
      </c>
    </row>
    <row r="7" spans="1:145" s="36" customFormat="1" x14ac:dyDescent="0.15">
      <c r="A7" s="28"/>
      <c r="B7" s="37">
        <v>2018</v>
      </c>
      <c r="C7" s="37">
        <v>122114</v>
      </c>
      <c r="D7" s="37">
        <v>47</v>
      </c>
      <c r="E7" s="37">
        <v>17</v>
      </c>
      <c r="F7" s="37">
        <v>1</v>
      </c>
      <c r="G7" s="37">
        <v>0</v>
      </c>
      <c r="H7" s="37" t="s">
        <v>98</v>
      </c>
      <c r="I7" s="37" t="s">
        <v>99</v>
      </c>
      <c r="J7" s="37" t="s">
        <v>100</v>
      </c>
      <c r="K7" s="37" t="s">
        <v>101</v>
      </c>
      <c r="L7" s="37" t="s">
        <v>102</v>
      </c>
      <c r="M7" s="37" t="s">
        <v>103</v>
      </c>
      <c r="N7" s="38" t="s">
        <v>104</v>
      </c>
      <c r="O7" s="38" t="s">
        <v>105</v>
      </c>
      <c r="P7" s="38">
        <v>76.41</v>
      </c>
      <c r="Q7" s="38">
        <v>84.17</v>
      </c>
      <c r="R7" s="38">
        <v>1944</v>
      </c>
      <c r="S7" s="38">
        <v>133456</v>
      </c>
      <c r="T7" s="38">
        <v>213.84</v>
      </c>
      <c r="U7" s="38">
        <v>624.09</v>
      </c>
      <c r="V7" s="38">
        <v>101542</v>
      </c>
      <c r="W7" s="38">
        <v>18.53</v>
      </c>
      <c r="X7" s="38">
        <v>5479.87</v>
      </c>
      <c r="Y7" s="38">
        <v>93.56</v>
      </c>
      <c r="Z7" s="38">
        <v>99.86</v>
      </c>
      <c r="AA7" s="38">
        <v>99.85</v>
      </c>
      <c r="AB7" s="38">
        <v>104.08</v>
      </c>
      <c r="AC7" s="38">
        <v>178.74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374.72</v>
      </c>
      <c r="BG7" s="38">
        <v>265.95999999999998</v>
      </c>
      <c r="BH7" s="38">
        <v>279.14999999999998</v>
      </c>
      <c r="BI7" s="38">
        <v>216.54</v>
      </c>
      <c r="BJ7" s="38">
        <v>360.47</v>
      </c>
      <c r="BK7" s="38">
        <v>658.6</v>
      </c>
      <c r="BL7" s="38">
        <v>664.04</v>
      </c>
      <c r="BM7" s="38">
        <v>802.49</v>
      </c>
      <c r="BN7" s="38">
        <v>805.14</v>
      </c>
      <c r="BO7" s="38">
        <v>730.93</v>
      </c>
      <c r="BP7" s="38">
        <v>682.78</v>
      </c>
      <c r="BQ7" s="38">
        <v>103.02</v>
      </c>
      <c r="BR7" s="38">
        <v>102.94</v>
      </c>
      <c r="BS7" s="38">
        <v>103.01</v>
      </c>
      <c r="BT7" s="38">
        <v>103.01</v>
      </c>
      <c r="BU7" s="38">
        <v>164.72</v>
      </c>
      <c r="BV7" s="38">
        <v>88.44</v>
      </c>
      <c r="BW7" s="38">
        <v>86.2</v>
      </c>
      <c r="BX7" s="38">
        <v>103.18</v>
      </c>
      <c r="BY7" s="38">
        <v>100.22</v>
      </c>
      <c r="BZ7" s="38">
        <v>98.09</v>
      </c>
      <c r="CA7" s="38">
        <v>100.91</v>
      </c>
      <c r="CB7" s="38">
        <v>121.99</v>
      </c>
      <c r="CC7" s="38">
        <v>122.45</v>
      </c>
      <c r="CD7" s="38">
        <v>122.08</v>
      </c>
      <c r="CE7" s="38">
        <v>122.57</v>
      </c>
      <c r="CF7" s="38">
        <v>69.86</v>
      </c>
      <c r="CG7" s="38">
        <v>147.15</v>
      </c>
      <c r="CH7" s="38">
        <v>146.47999999999999</v>
      </c>
      <c r="CI7" s="38">
        <v>141.11000000000001</v>
      </c>
      <c r="CJ7" s="38">
        <v>144.79</v>
      </c>
      <c r="CK7" s="38">
        <v>146.08000000000001</v>
      </c>
      <c r="CL7" s="38">
        <v>136.86000000000001</v>
      </c>
      <c r="CM7" s="38" t="s">
        <v>104</v>
      </c>
      <c r="CN7" s="38" t="s">
        <v>104</v>
      </c>
      <c r="CO7" s="38" t="s">
        <v>104</v>
      </c>
      <c r="CP7" s="38" t="s">
        <v>104</v>
      </c>
      <c r="CQ7" s="38" t="s">
        <v>104</v>
      </c>
      <c r="CR7" s="38">
        <v>59.27</v>
      </c>
      <c r="CS7" s="38">
        <v>62.64</v>
      </c>
      <c r="CT7" s="38">
        <v>63.26</v>
      </c>
      <c r="CU7" s="38">
        <v>61.54</v>
      </c>
      <c r="CV7" s="38">
        <v>61.93</v>
      </c>
      <c r="CW7" s="38">
        <v>58.98</v>
      </c>
      <c r="CX7" s="38">
        <v>97.3</v>
      </c>
      <c r="CY7" s="38">
        <v>97.35</v>
      </c>
      <c r="CZ7" s="38">
        <v>97.39</v>
      </c>
      <c r="DA7" s="38">
        <v>97.42</v>
      </c>
      <c r="DB7" s="38">
        <v>97.42</v>
      </c>
      <c r="DC7" s="38">
        <v>92.82</v>
      </c>
      <c r="DD7" s="38">
        <v>92.98</v>
      </c>
      <c r="DE7" s="38">
        <v>94.07</v>
      </c>
      <c r="DF7" s="38">
        <v>94.13</v>
      </c>
      <c r="DG7" s="38">
        <v>94.45</v>
      </c>
      <c r="DH7" s="38">
        <v>95.2</v>
      </c>
      <c r="DI7" s="38"/>
      <c r="DJ7" s="38"/>
      <c r="DK7" s="38"/>
      <c r="DL7" s="38"/>
      <c r="DM7" s="38"/>
      <c r="DN7" s="38"/>
      <c r="DO7" s="38"/>
      <c r="DP7" s="38"/>
      <c r="DQ7" s="38"/>
      <c r="DR7" s="38"/>
      <c r="DS7" s="38"/>
      <c r="DT7" s="38"/>
      <c r="DU7" s="38"/>
      <c r="DV7" s="38"/>
      <c r="DW7" s="38"/>
      <c r="DX7" s="38"/>
      <c r="DY7" s="38"/>
      <c r="DZ7" s="38"/>
      <c r="EA7" s="38"/>
      <c r="EB7" s="38"/>
      <c r="EC7" s="38"/>
      <c r="ED7" s="38"/>
      <c r="EE7" s="38">
        <v>0.02</v>
      </c>
      <c r="EF7" s="38">
        <v>0.08</v>
      </c>
      <c r="EG7" s="38">
        <v>0.34</v>
      </c>
      <c r="EH7" s="38">
        <v>0.39</v>
      </c>
      <c r="EI7" s="38">
        <v>0.04</v>
      </c>
      <c r="EJ7" s="38">
        <v>7.0000000000000007E-2</v>
      </c>
      <c r="EK7" s="38">
        <v>7.0000000000000007E-2</v>
      </c>
      <c r="EL7" s="38">
        <v>0.13</v>
      </c>
      <c r="EM7" s="38">
        <v>0.17</v>
      </c>
      <c r="EN7" s="38">
        <v>0.21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2020-01-22T00:01:16Z</cp:lastPrinted>
  <dcterms:created xsi:type="dcterms:W3CDTF">2019-12-05T05:03:08Z</dcterms:created>
  <dcterms:modified xsi:type="dcterms:W3CDTF">2020-02-18T07:59:38Z</dcterms:modified>
  <cp:category/>
</cp:coreProperties>
</file>