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x/DilOCNmUUHdpG3noaXT4pGE2Qe7zdSZfeuumfkkOiA0yimfsbHMZf08AynVBGRJ/iDZEdXMNSfp7HgCfABZg==" workbookSaltValue="Tm5EK38BeBE0dRBAWSG95Q=="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<sst xmlns="http://schemas.openxmlformats.org/spreadsheetml/2006/main" count="220" uniqueCount="108">
  <si>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</si>
  <si>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</si>
  <si>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</si>
  <si>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</si>
  <si>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</si>
  <si>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</si>
  <si>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</si>
  <si>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</si>
  <si>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</si>
  <si>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</si>
  <si>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</si>
  <si>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</si>
  <si>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</si>
  <si>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</si>
  <si>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</si>
  <si>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</si>
  <si>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</si>
  <si>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</si>
  <si>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</si>
  <si>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</si>
  <si>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</si>
  <si>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</si>
  <si>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</si>
  <si>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</si>
  <si>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</si>
  <si>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</si>
  <si>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</si>
  <si>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</si>
  <si>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</si>
  <si>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</si>
  <si>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</si>
  <si>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</si>
  <si>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</si>
  <si>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</si>
  <si>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</si>
  <si>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</si>
  <si>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</si>
  <si>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</si>
  <si>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</si>
  <si>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</si>
  <si>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</si>
  <si>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</si>
  <si>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</si>
  <si>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</si>
  <si>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</si>
  <si>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</si>
  <si>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</si>
  <si>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</si>
  <si>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</si>
  <si>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</si>
  <si>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</si>
  <si>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</si>
  <si>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</si>
  <si>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</si>
  <si>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</si>
  <si>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</si>
  <si>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</si>
  <si>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</si>
  <si>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</si>
  <si>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</si>
  <si>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</si>
  <si>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</si>
  <si>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</si>
  <si>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</si>
  <si>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</si>
  <si>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</si>
  <si>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</si>
  <si>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</si>
  <si>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</si>
  <si>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</si>
  <si>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</si>
  <si>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</si>
  <si>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</si>
  <si>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</si>
  <si>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</si>
  <si>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</si>
  <si>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</si>
  <si>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</si>
  <si>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</si>
  <si>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</si>
  <si>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</si>
  <si>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</si>
  <si>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</si>
  <si>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</si>
  <si>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</si>
  <si>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</si>
  <si>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</si>
  <si>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</si>
  <si>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</si>
  <si>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</si>
  <si>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</si>
  <si>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</si>
  <si>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</si>
  <si>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</si>
  <si>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</si>
  <si>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</si>
  <si>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</si>
  <si>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</si>
  <si>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</si>
  <si>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</si>
  <si>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</si>
  <si>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</si>
  <si>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</si>
  <si>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</si>
  <si>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</si>
  <si>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現時点では全国平均及び同規模事業体に比べて低い数値となっているものの，今後は更新需要が増大していく見通しとなっています。柏市では全国一律の法定耐用年数ではなく，種別による更新基準年数の設定を行ない，財政計画との整合性を図っています。施設の重要度を考慮した事業優先順位を設定し，事業計画に基づき更新等実施していきます。
　管路経年化率においては，「老朽管更新事業」の推進により，全国平均及び同規模団体より低い数値にとどまっていますが，今後，法定耐用年数を超える管路が増大することが予想されます。施設と同様，事業計画に基づき管路の更新を実施していきます。　
 管路更新率は，全国平均及び同規模団体より高い数値となっています。当市では，アセットマネジメントに基づく管路の更新を計画的におこなっています。</t>
    <phoneticPr fontId="4"/>
  </si>
  <si>
    <t>　現時点においては，収益により費用を賄えており，財務安定性は高く，同規模事業体と比較した場合においても健全な経営状況にあるといえます。
　しかし令和７年度をピークに，給水人口及び給水量が減少していく見込みであること，またその中で老朽化した施設の更新や水道管改良工事等が必要となることから，厳しい財政状況となることが予想されます。このため，アセットマネジメントの検討により，柏市独自の更新基準年数を定め，それに基づいた今後60年間の更新需要，財政収支の見通しを立てました。施設の健全性の確保と，事業経営の健全性の確保の両立を図っていくとともに，今後の収支状況等を注視していく必要があります。
　アセットマネジメントを継続的に実施し，適切な事業規模や施設規模への転換，事業費のさらなる削減など，持続的な安定供給に向けた経営努力を続けていくとともに，社会情勢や他事業体の動向等も踏まえた上で，水道料金の検討も視野に入れてまいります。</t>
    <phoneticPr fontId="4"/>
  </si>
  <si>
    <t>　経常収支比率は全国平均及び同規模団体平均を上回っており，高い健全性を示しています。また，健全経営を持続するために，得られた利益の全額を，借入金の元金償還と設備投資等資本的支出の財源に充当しています。
　累積欠損金は，令和７年度までは，給水人口及び給水量も増加見込みであることから，発生しない見込みです。
　流動比率は期末時点での未払金の増加により前年度から低下したものの，全国平均及び同規模団体を上回る数値となっており，支払い能力の高さを示しています。
　柏市では企業債については元金償還額以内に収まる借入としているため，残高は減少し続けています。また，平成27年度以降は新規の借入を見送ったため，企業債残高はさらに減少しています。一方，給水収益についても，給水人口の伸びに伴い，給水収益が増加したため，財務安定性は高い状況を維持しているといえます。
　料金回収率は，供給単価の上昇等により前年度より上昇し，全国平均及び同規模団体を上回る数字となっています。
　給水原価は，除却費の減少等で経常経費が低減したことに伴い，前年度より低減し，全国平均及び同規模団体を下回る数字となっています。
　柏市は１年を通し，配水量などに大きな変動を受ける要件が少なく，また，適切な施設配置をしているため，施設利用率は高い数値を保っており，過大な設備投資を行っていないことを示しています。
　有収率は，全国平均及び同規模団体を上回る数字であるものの，今後施設及び給水装置の老朽化に伴い漏水が多発することがないよう，長期的計画に基づき更新等していくものです。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</si>
</sst>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1.63</c:v>
                </c:pt>
                <c:pt idx="1">
                  <c:v>2.48</c:v>
                </c:pt>
                <c:pt idx="2">
                  <c:v>1.24</c:v>
                </c:pt>
                <c:pt idx="3">
                  <c:v>1.31</c:v>
                </c:pt>
                <c:pt idx="4">
                  <c:v>1.38</c:v>
                </c:pt>
              </c:numCache>
            </c:numRef>
          </c:val>
          <c:extLst>
            <c:ext xmlns:c16="http://schemas.microsoft.com/office/drawing/2014/chart" uri="{C3380CC4-5D6E-409C-BE32-E72D297353CC}">
              <c16:uniqueId val="{00000000-F6EE-49B9-9CF2-6522BFF0EA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F6EE-49B9-9CF2-6522BFF0EA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81.34</c:v>
                </c:pt>
                <c:pt idx="1">
                  <c:v>83.61</c:v>
                </c:pt>
                <c:pt idx="2">
                  <c:v>83.92</c:v>
                </c:pt>
                <c:pt idx="3">
                  <c:v>84.59</c:v>
                </c:pt>
                <c:pt idx="4">
                  <c:v>85.71</c:v>
                </c:pt>
              </c:numCache>
            </c:numRef>
          </c:val>
          <c:extLst>
            <c:ext xmlns:c16="http://schemas.microsoft.com/office/drawing/2014/chart" uri="{C3380CC4-5D6E-409C-BE32-E72D297353CC}">
              <c16:uniqueId val="{00000000-BE4F-4332-B567-AFA317E4B5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BE4F-4332-B567-AFA317E4B5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92.52</c:v>
                </c:pt>
                <c:pt idx="1">
                  <c:v>93.66</c:v>
                </c:pt>
                <c:pt idx="2">
                  <c:v>93.94</c:v>
                </c:pt>
                <c:pt idx="3">
                  <c:v>94.08</c:v>
                </c:pt>
                <c:pt idx="4">
                  <c:v>93.94</c:v>
                </c:pt>
              </c:numCache>
            </c:numRef>
          </c:val>
          <c:extLst>
            <c:ext xmlns:c16="http://schemas.microsoft.com/office/drawing/2014/chart" uri="{C3380CC4-5D6E-409C-BE32-E72D297353CC}">
              <c16:uniqueId val="{00000000-C043-4447-AD2D-4617322C21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C043-4447-AD2D-4617322C21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129.59</c:v>
                </c:pt>
                <c:pt idx="1">
                  <c:v>133.16999999999999</c:v>
                </c:pt>
                <c:pt idx="2">
                  <c:v>129.49</c:v>
                </c:pt>
                <c:pt idx="3">
                  <c:v>126</c:v>
                </c:pt>
                <c:pt idx="4">
                  <c:v>128.81</c:v>
                </c:pt>
              </c:numCache>
            </c:numRef>
          </c:val>
          <c:extLst>
            <c:ext xmlns:c16="http://schemas.microsoft.com/office/drawing/2014/chart" uri="{C3380CC4-5D6E-409C-BE32-E72D297353CC}">
              <c16:uniqueId val="{00000000-E65A-4065-98B5-DA07914EC3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E65A-4065-98B5-DA07914EC3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40.03</c:v>
                </c:pt>
                <c:pt idx="1">
                  <c:v>40.49</c:v>
                </c:pt>
                <c:pt idx="2">
                  <c:v>41.08</c:v>
                </c:pt>
                <c:pt idx="3">
                  <c:v>40.58</c:v>
                </c:pt>
                <c:pt idx="4">
                  <c:v>41.02</c:v>
                </c:pt>
              </c:numCache>
            </c:numRef>
          </c:val>
          <c:extLst>
            <c:ext xmlns:c16="http://schemas.microsoft.com/office/drawing/2014/chart" uri="{C3380CC4-5D6E-409C-BE32-E72D297353CC}">
              <c16:uniqueId val="{00000000-FD47-465A-8EA1-1BCD5B3F25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FD47-465A-8EA1-1BCD5B3F25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3.43</c:v>
                </c:pt>
                <c:pt idx="1">
                  <c:v>2.58</c:v>
                </c:pt>
                <c:pt idx="2">
                  <c:v>2.81</c:v>
                </c:pt>
                <c:pt idx="3">
                  <c:v>4.43</c:v>
                </c:pt>
                <c:pt idx="4">
                  <c:v>7.26</c:v>
                </c:pt>
              </c:numCache>
            </c:numRef>
          </c:val>
          <c:extLst>
            <c:ext xmlns:c16="http://schemas.microsoft.com/office/drawing/2014/chart" uri="{C3380CC4-5D6E-409C-BE32-E72D297353CC}">
              <c16:uniqueId val="{00000000-9ED3-4CA3-998A-8FAFA1C31E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9ED3-4CA3-998A-8FAFA1C31E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5C-4CBB-815D-7FA8891532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B5C-4CBB-815D-7FA8891532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542.41999999999996</c:v>
                </c:pt>
                <c:pt idx="1">
                  <c:v>554.03</c:v>
                </c:pt>
                <c:pt idx="2">
                  <c:v>703.06</c:v>
                </c:pt>
                <c:pt idx="3">
                  <c:v>621.76</c:v>
                </c:pt>
                <c:pt idx="4">
                  <c:v>585.47</c:v>
                </c:pt>
              </c:numCache>
            </c:numRef>
          </c:val>
          <c:extLst>
            <c:ext xmlns:c16="http://schemas.microsoft.com/office/drawing/2014/chart" uri="{C3380CC4-5D6E-409C-BE32-E72D297353CC}">
              <c16:uniqueId val="{00000000-8C76-4286-89C6-93184259EE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8C76-4286-89C6-93184259EE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101.03</c:v>
                </c:pt>
                <c:pt idx="1">
                  <c:v>92.84</c:v>
                </c:pt>
                <c:pt idx="2">
                  <c:v>85.6</c:v>
                </c:pt>
                <c:pt idx="3">
                  <c:v>78.37</c:v>
                </c:pt>
                <c:pt idx="4">
                  <c:v>70.41</c:v>
                </c:pt>
              </c:numCache>
            </c:numRef>
          </c:val>
          <c:extLst>
            <c:ext xmlns:c16="http://schemas.microsoft.com/office/drawing/2014/chart" uri="{C3380CC4-5D6E-409C-BE32-E72D297353CC}">
              <c16:uniqueId val="{00000000-635F-4EAC-9AE2-53EA1D4939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635F-4EAC-9AE2-53EA1D4939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124.42</c:v>
                </c:pt>
                <c:pt idx="1">
                  <c:v>130.15</c:v>
                </c:pt>
                <c:pt idx="2">
                  <c:v>127.27</c:v>
                </c:pt>
                <c:pt idx="3">
                  <c:v>123.32</c:v>
                </c:pt>
                <c:pt idx="4">
                  <c:v>125.24</c:v>
                </c:pt>
              </c:numCache>
            </c:numRef>
          </c:val>
          <c:extLst>
            <c:ext xmlns:c16="http://schemas.microsoft.com/office/drawing/2014/chart" uri="{C3380CC4-5D6E-409C-BE32-E72D297353CC}">
              <c16:uniqueId val="{00000000-F7C1-4097-8DA7-31ECB472D0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F7C1-4097-8DA7-31ECB472D0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148.22999999999999</c:v>
                </c:pt>
                <c:pt idx="1">
                  <c:v>142.16999999999999</c:v>
                </c:pt>
                <c:pt idx="2">
                  <c:v>145.47</c:v>
                </c:pt>
                <c:pt idx="3">
                  <c:v>149.93</c:v>
                </c:pt>
                <c:pt idx="4">
                  <c:v>148.07</c:v>
                </c:pt>
              </c:numCache>
            </c:numRef>
          </c:val>
          <c:extLst>
            <c:ext xmlns:c16="http://schemas.microsoft.com/office/drawing/2014/chart" uri="{C3380CC4-5D6E-409C-BE32-E72D297353CC}">
              <c16:uniqueId val="{00000000-64F7-44ED-A1C6-9F5BF05E11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64F7-44ED-A1C6-9F5BF05E11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柏市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420028</v>
      </c>
      <c r="AM8" s="60"/>
      <c r="AN8" s="60"/>
      <c r="AO8" s="60"/>
      <c r="AP8" s="60"/>
      <c r="AQ8" s="60"/>
      <c r="AR8" s="60"/>
      <c r="AS8" s="60"/>
      <c r="AT8" s="51">
        <f>データ!$S$6</f>
        <v>114.74</v>
      </c>
      <c r="AU8" s="52"/>
      <c r="AV8" s="52"/>
      <c r="AW8" s="52"/>
      <c r="AX8" s="52"/>
      <c r="AY8" s="52"/>
      <c r="AZ8" s="52"/>
      <c r="BA8" s="52"/>
      <c r="BB8" s="53">
        <f>データ!$T$6</f>
        <v>3660.69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90.08</v>
      </c>
      <c r="J10" s="52"/>
      <c r="K10" s="52"/>
      <c r="L10" s="52"/>
      <c r="M10" s="52"/>
      <c r="N10" s="52"/>
      <c r="O10" s="63"/>
      <c r="P10" s="53">
        <f>データ!$P$6</f>
        <v>94.52</v>
      </c>
      <c r="Q10" s="53"/>
      <c r="R10" s="53"/>
      <c r="S10" s="53"/>
      <c r="T10" s="53"/>
      <c r="U10" s="53"/>
      <c r="V10" s="53"/>
      <c r="W10" s="60">
        <f>データ!$Q$6</f>
        <v>2224</v>
      </c>
      <c r="X10" s="60"/>
      <c r="Y10" s="60"/>
      <c r="Z10" s="60"/>
      <c r="AA10" s="60"/>
      <c r="AB10" s="60"/>
      <c r="AC10" s="60"/>
      <c r="AD10" s="2"/>
      <c r="AE10" s="2"/>
      <c r="AF10" s="2"/>
      <c r="AG10" s="2"/>
      <c r="AH10" s="4"/>
      <c r="AI10" s="4"/>
      <c r="AJ10" s="4"/>
      <c r="AK10" s="4"/>
      <c r="AL10" s="60">
        <f>データ!$U$6</f>
        <v>402861</v>
      </c>
      <c r="AM10" s="60"/>
      <c r="AN10" s="60"/>
      <c r="AO10" s="60"/>
      <c r="AP10" s="60"/>
      <c r="AQ10" s="60"/>
      <c r="AR10" s="60"/>
      <c r="AS10" s="60"/>
      <c r="AT10" s="51">
        <f>データ!$V$6</f>
        <v>114.74</v>
      </c>
      <c r="AU10" s="52"/>
      <c r="AV10" s="52"/>
      <c r="AW10" s="52"/>
      <c r="AX10" s="52"/>
      <c r="AY10" s="52"/>
      <c r="AZ10" s="52"/>
      <c r="BA10" s="52"/>
      <c r="BB10" s="53">
        <f>データ!$W$6</f>
        <v>3511.08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kU131KqHEtgkh//+pXy4+BVdd584uHzOIxk1DIIREjcqIN4G/1PUdjAOaFauasTEqUlSam2nKbHaXI1q6PNxQ==" saltValue="MhYWoPhk7njV+KnO8cMb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122173</v>
      </c>
      <c r="D6" s="34">
        <f t="shared" si="3"/>
        <v>46</v>
      </c>
      <c r="E6" s="34">
        <f t="shared" si="3"/>
        <v>1</v>
      </c>
      <c r="F6" s="34">
        <f t="shared" si="3"/>
        <v>0</v>
      </c>
      <c r="G6" s="34">
        <f t="shared" si="3"/>
        <v>1</v>
      </c>
      <c r="H6" s="34" t="str">
        <f t="shared" si="3"/>
        <v>千葉県　柏市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90.08</v>
      </c>
      <c r="P6" s="35">
        <f t="shared" si="3"/>
        <v>94.52</v>
      </c>
      <c r="Q6" s="35">
        <f t="shared" si="3"/>
        <v>2224</v>
      </c>
      <c r="R6" s="35">
        <f t="shared" si="3"/>
        <v>420028</v>
      </c>
      <c r="S6" s="35">
        <f t="shared" si="3"/>
        <v>114.74</v>
      </c>
      <c r="T6" s="35">
        <f t="shared" si="3"/>
        <v>3660.69</v>
      </c>
      <c r="U6" s="35">
        <f t="shared" si="3"/>
        <v>402861</v>
      </c>
      <c r="V6" s="35">
        <f t="shared" si="3"/>
        <v>114.74</v>
      </c>
      <c r="W6" s="35">
        <f t="shared" si="3"/>
        <v>3511.08</v>
      </c>
      <c r="X6" s="36">
        <f>IF(X7="",NA(),X7)</f>
        <v>129.59</v>
      </c>
      <c r="Y6" s="36">
        <f t="shared" ref="Y6:AG6" si="4">IF(Y7="",NA(),Y7)</f>
        <v>133.16999999999999</v>
      </c>
      <c r="Z6" s="36">
        <f t="shared" si="4"/>
        <v>129.49</v>
      </c>
      <c r="AA6" s="36">
        <f t="shared" si="4"/>
        <v>126</v>
      </c>
      <c r="AB6" s="36">
        <f t="shared" si="4"/>
        <v>128.81</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542.41999999999996</v>
      </c>
      <c r="AU6" s="36">
        <f t="shared" ref="AU6:BC6" si="6">IF(AU7="",NA(),AU7)</f>
        <v>554.03</v>
      </c>
      <c r="AV6" s="36">
        <f t="shared" si="6"/>
        <v>703.06</v>
      </c>
      <c r="AW6" s="36">
        <f t="shared" si="6"/>
        <v>621.76</v>
      </c>
      <c r="AX6" s="36">
        <f t="shared" si="6"/>
        <v>585.47</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101.03</v>
      </c>
      <c r="BF6" s="36">
        <f t="shared" ref="BF6:BN6" si="7">IF(BF7="",NA(),BF7)</f>
        <v>92.84</v>
      </c>
      <c r="BG6" s="36">
        <f t="shared" si="7"/>
        <v>85.6</v>
      </c>
      <c r="BH6" s="36">
        <f t="shared" si="7"/>
        <v>78.37</v>
      </c>
      <c r="BI6" s="36">
        <f t="shared" si="7"/>
        <v>70.41</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124.42</v>
      </c>
      <c r="BQ6" s="36">
        <f t="shared" ref="BQ6:BY6" si="8">IF(BQ7="",NA(),BQ7)</f>
        <v>130.15</v>
      </c>
      <c r="BR6" s="36">
        <f t="shared" si="8"/>
        <v>127.27</v>
      </c>
      <c r="BS6" s="36">
        <f t="shared" si="8"/>
        <v>123.32</v>
      </c>
      <c r="BT6" s="36">
        <f t="shared" si="8"/>
        <v>125.24</v>
      </c>
      <c r="BU6" s="36">
        <f t="shared" si="8"/>
        <v>107.74</v>
      </c>
      <c r="BV6" s="36">
        <f t="shared" si="8"/>
        <v>108.81</v>
      </c>
      <c r="BW6" s="36">
        <f t="shared" si="8"/>
        <v>110.87</v>
      </c>
      <c r="BX6" s="36">
        <f t="shared" si="8"/>
        <v>110.3</v>
      </c>
      <c r="BY6" s="36">
        <f t="shared" si="8"/>
        <v>109.12</v>
      </c>
      <c r="BZ6" s="35" t="str">
        <f>IF(BZ7="","",IF(BZ7="-","【-】","【"&amp;SUBSTITUTE(TEXT(BZ7,"#,##0.00"),"-","△")&amp;"】"))</f>
        <v>【103.91】</v>
      </c>
      <c r="CA6" s="36">
        <f>IF(CA7="",NA(),CA7)</f>
        <v>148.22999999999999</v>
      </c>
      <c r="CB6" s="36">
        <f t="shared" ref="CB6:CJ6" si="9">IF(CB7="",NA(),CB7)</f>
        <v>142.16999999999999</v>
      </c>
      <c r="CC6" s="36">
        <f t="shared" si="9"/>
        <v>145.47</v>
      </c>
      <c r="CD6" s="36">
        <f t="shared" si="9"/>
        <v>149.93</v>
      </c>
      <c r="CE6" s="36">
        <f t="shared" si="9"/>
        <v>148.07</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81.34</v>
      </c>
      <c r="CM6" s="36">
        <f t="shared" ref="CM6:CU6" si="10">IF(CM7="",NA(),CM7)</f>
        <v>83.61</v>
      </c>
      <c r="CN6" s="36">
        <f t="shared" si="10"/>
        <v>83.92</v>
      </c>
      <c r="CO6" s="36">
        <f t="shared" si="10"/>
        <v>84.59</v>
      </c>
      <c r="CP6" s="36">
        <f t="shared" si="10"/>
        <v>85.71</v>
      </c>
      <c r="CQ6" s="36">
        <f t="shared" si="10"/>
        <v>63.25</v>
      </c>
      <c r="CR6" s="36">
        <f t="shared" si="10"/>
        <v>63.03</v>
      </c>
      <c r="CS6" s="36">
        <f t="shared" si="10"/>
        <v>63.18</v>
      </c>
      <c r="CT6" s="36">
        <f t="shared" si="10"/>
        <v>63.54</v>
      </c>
      <c r="CU6" s="36">
        <f t="shared" si="10"/>
        <v>63.53</v>
      </c>
      <c r="CV6" s="35" t="str">
        <f>IF(CV7="","",IF(CV7="-","【-】","【"&amp;SUBSTITUTE(TEXT(CV7,"#,##0.00"),"-","△")&amp;"】"))</f>
        <v>【60.27】</v>
      </c>
      <c r="CW6" s="36">
        <f>IF(CW7="",NA(),CW7)</f>
        <v>92.52</v>
      </c>
      <c r="CX6" s="36">
        <f t="shared" ref="CX6:DF6" si="11">IF(CX7="",NA(),CX7)</f>
        <v>93.66</v>
      </c>
      <c r="CY6" s="36">
        <f t="shared" si="11"/>
        <v>93.94</v>
      </c>
      <c r="CZ6" s="36">
        <f t="shared" si="11"/>
        <v>94.08</v>
      </c>
      <c r="DA6" s="36">
        <f t="shared" si="11"/>
        <v>93.94</v>
      </c>
      <c r="DB6" s="36">
        <f t="shared" si="11"/>
        <v>91.07</v>
      </c>
      <c r="DC6" s="36">
        <f t="shared" si="11"/>
        <v>91.21</v>
      </c>
      <c r="DD6" s="36">
        <f t="shared" si="11"/>
        <v>91.6</v>
      </c>
      <c r="DE6" s="36">
        <f t="shared" si="11"/>
        <v>91.48</v>
      </c>
      <c r="DF6" s="36">
        <f t="shared" si="11"/>
        <v>91.58</v>
      </c>
      <c r="DG6" s="35" t="str">
        <f>IF(DG7="","",IF(DG7="-","【-】","【"&amp;SUBSTITUTE(TEXT(DG7,"#,##0.00"),"-","△")&amp;"】"))</f>
        <v>【89.92】</v>
      </c>
      <c r="DH6" s="36">
        <f>IF(DH7="",NA(),DH7)</f>
        <v>40.03</v>
      </c>
      <c r="DI6" s="36">
        <f t="shared" ref="DI6:DQ6" si="12">IF(DI7="",NA(),DI7)</f>
        <v>40.49</v>
      </c>
      <c r="DJ6" s="36">
        <f t="shared" si="12"/>
        <v>41.08</v>
      </c>
      <c r="DK6" s="36">
        <f t="shared" si="12"/>
        <v>40.58</v>
      </c>
      <c r="DL6" s="36">
        <f t="shared" si="12"/>
        <v>41.02</v>
      </c>
      <c r="DM6" s="36">
        <f t="shared" si="12"/>
        <v>47.7</v>
      </c>
      <c r="DN6" s="36">
        <f t="shared" si="12"/>
        <v>48.41</v>
      </c>
      <c r="DO6" s="36">
        <f t="shared" si="12"/>
        <v>49.1</v>
      </c>
      <c r="DP6" s="36">
        <f t="shared" si="12"/>
        <v>49.66</v>
      </c>
      <c r="DQ6" s="36">
        <f t="shared" si="12"/>
        <v>50.41</v>
      </c>
      <c r="DR6" s="35" t="str">
        <f>IF(DR7="","",IF(DR7="-","【-】","【"&amp;SUBSTITUTE(TEXT(DR7,"#,##0.00"),"-","△")&amp;"】"))</f>
        <v>【48.85】</v>
      </c>
      <c r="DS6" s="36">
        <f>IF(DS7="",NA(),DS7)</f>
        <v>3.43</v>
      </c>
      <c r="DT6" s="36">
        <f t="shared" ref="DT6:EB6" si="13">IF(DT7="",NA(),DT7)</f>
        <v>2.58</v>
      </c>
      <c r="DU6" s="36">
        <f t="shared" si="13"/>
        <v>2.81</v>
      </c>
      <c r="DV6" s="36">
        <f t="shared" si="13"/>
        <v>4.43</v>
      </c>
      <c r="DW6" s="36">
        <f t="shared" si="13"/>
        <v>7.26</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1.63</v>
      </c>
      <c r="EE6" s="36">
        <f t="shared" ref="EE6:EM6" si="14">IF(EE7="",NA(),EE7)</f>
        <v>2.48</v>
      </c>
      <c r="EF6" s="36">
        <f t="shared" si="14"/>
        <v>1.24</v>
      </c>
      <c r="EG6" s="36">
        <f t="shared" si="14"/>
        <v>1.31</v>
      </c>
      <c r="EH6" s="36">
        <f t="shared" si="14"/>
        <v>1.38</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122173</v>
      </c>
      <c r="D7" s="38">
        <v>46</v>
      </c>
      <c r="E7" s="38">
        <v>1</v>
      </c>
      <c r="F7" s="38">
        <v>0</v>
      </c>
      <c r="G7" s="38">
        <v>1</v>
      </c>
      <c r="H7" s="38" t="s">
        <v>93</v>
      </c>
      <c r="I7" s="38" t="s">
        <v>94</v>
      </c>
      <c r="J7" s="38" t="s">
        <v>95</v>
      </c>
      <c r="K7" s="38" t="s">
        <v>96</v>
      </c>
      <c r="L7" s="38" t="s">
        <v>97</v>
      </c>
      <c r="M7" s="38" t="s">
        <v>98</v>
      </c>
      <c r="N7" s="39" t="s">
        <v>99</v>
      </c>
      <c r="O7" s="39">
        <v>90.08</v>
      </c>
      <c r="P7" s="39">
        <v>94.52</v>
      </c>
      <c r="Q7" s="39">
        <v>2224</v>
      </c>
      <c r="R7" s="39">
        <v>420028</v>
      </c>
      <c r="S7" s="39">
        <v>114.74</v>
      </c>
      <c r="T7" s="39">
        <v>3660.69</v>
      </c>
      <c r="U7" s="39">
        <v>402861</v>
      </c>
      <c r="V7" s="39">
        <v>114.74</v>
      </c>
      <c r="W7" s="39">
        <v>3511.08</v>
      </c>
      <c r="X7" s="39">
        <v>129.59</v>
      </c>
      <c r="Y7" s="39">
        <v>133.16999999999999</v>
      </c>
      <c r="Z7" s="39">
        <v>129.49</v>
      </c>
      <c r="AA7" s="39">
        <v>126</v>
      </c>
      <c r="AB7" s="39">
        <v>128.81</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542.41999999999996</v>
      </c>
      <c r="AU7" s="39">
        <v>554.03</v>
      </c>
      <c r="AV7" s="39">
        <v>703.06</v>
      </c>
      <c r="AW7" s="39">
        <v>621.76</v>
      </c>
      <c r="AX7" s="39">
        <v>585.47</v>
      </c>
      <c r="AY7" s="39">
        <v>240.81</v>
      </c>
      <c r="AZ7" s="39">
        <v>241.71</v>
      </c>
      <c r="BA7" s="39">
        <v>249.08</v>
      </c>
      <c r="BB7" s="39">
        <v>254.05</v>
      </c>
      <c r="BC7" s="39">
        <v>258.22000000000003</v>
      </c>
      <c r="BD7" s="39">
        <v>261.93</v>
      </c>
      <c r="BE7" s="39">
        <v>101.03</v>
      </c>
      <c r="BF7" s="39">
        <v>92.84</v>
      </c>
      <c r="BG7" s="39">
        <v>85.6</v>
      </c>
      <c r="BH7" s="39">
        <v>78.37</v>
      </c>
      <c r="BI7" s="39">
        <v>70.41</v>
      </c>
      <c r="BJ7" s="39">
        <v>283.10000000000002</v>
      </c>
      <c r="BK7" s="39">
        <v>274.14</v>
      </c>
      <c r="BL7" s="39">
        <v>266.66000000000003</v>
      </c>
      <c r="BM7" s="39">
        <v>258.63</v>
      </c>
      <c r="BN7" s="39">
        <v>255.12</v>
      </c>
      <c r="BO7" s="39">
        <v>270.45999999999998</v>
      </c>
      <c r="BP7" s="39">
        <v>124.42</v>
      </c>
      <c r="BQ7" s="39">
        <v>130.15</v>
      </c>
      <c r="BR7" s="39">
        <v>127.27</v>
      </c>
      <c r="BS7" s="39">
        <v>123.32</v>
      </c>
      <c r="BT7" s="39">
        <v>125.24</v>
      </c>
      <c r="BU7" s="39">
        <v>107.74</v>
      </c>
      <c r="BV7" s="39">
        <v>108.81</v>
      </c>
      <c r="BW7" s="39">
        <v>110.87</v>
      </c>
      <c r="BX7" s="39">
        <v>110.3</v>
      </c>
      <c r="BY7" s="39">
        <v>109.12</v>
      </c>
      <c r="BZ7" s="39">
        <v>103.91</v>
      </c>
      <c r="CA7" s="39">
        <v>148.22999999999999</v>
      </c>
      <c r="CB7" s="39">
        <v>142.16999999999999</v>
      </c>
      <c r="CC7" s="39">
        <v>145.47</v>
      </c>
      <c r="CD7" s="39">
        <v>149.93</v>
      </c>
      <c r="CE7" s="39">
        <v>148.07</v>
      </c>
      <c r="CF7" s="39">
        <v>154.33000000000001</v>
      </c>
      <c r="CG7" s="39">
        <v>152.94999999999999</v>
      </c>
      <c r="CH7" s="39">
        <v>150.54</v>
      </c>
      <c r="CI7" s="39">
        <v>151.85</v>
      </c>
      <c r="CJ7" s="39">
        <v>153.88</v>
      </c>
      <c r="CK7" s="39">
        <v>167.11</v>
      </c>
      <c r="CL7" s="39">
        <v>81.34</v>
      </c>
      <c r="CM7" s="39">
        <v>83.61</v>
      </c>
      <c r="CN7" s="39">
        <v>83.92</v>
      </c>
      <c r="CO7" s="39">
        <v>84.59</v>
      </c>
      <c r="CP7" s="39">
        <v>85.71</v>
      </c>
      <c r="CQ7" s="39">
        <v>63.25</v>
      </c>
      <c r="CR7" s="39">
        <v>63.03</v>
      </c>
      <c r="CS7" s="39">
        <v>63.18</v>
      </c>
      <c r="CT7" s="39">
        <v>63.54</v>
      </c>
      <c r="CU7" s="39">
        <v>63.53</v>
      </c>
      <c r="CV7" s="39">
        <v>60.27</v>
      </c>
      <c r="CW7" s="39">
        <v>92.52</v>
      </c>
      <c r="CX7" s="39">
        <v>93.66</v>
      </c>
      <c r="CY7" s="39">
        <v>93.94</v>
      </c>
      <c r="CZ7" s="39">
        <v>94.08</v>
      </c>
      <c r="DA7" s="39">
        <v>93.94</v>
      </c>
      <c r="DB7" s="39">
        <v>91.07</v>
      </c>
      <c r="DC7" s="39">
        <v>91.21</v>
      </c>
      <c r="DD7" s="39">
        <v>91.6</v>
      </c>
      <c r="DE7" s="39">
        <v>91.48</v>
      </c>
      <c r="DF7" s="39">
        <v>91.58</v>
      </c>
      <c r="DG7" s="39">
        <v>89.92</v>
      </c>
      <c r="DH7" s="39">
        <v>40.03</v>
      </c>
      <c r="DI7" s="39">
        <v>40.49</v>
      </c>
      <c r="DJ7" s="39">
        <v>41.08</v>
      </c>
      <c r="DK7" s="39">
        <v>40.58</v>
      </c>
      <c r="DL7" s="39">
        <v>41.02</v>
      </c>
      <c r="DM7" s="39">
        <v>47.7</v>
      </c>
      <c r="DN7" s="39">
        <v>48.41</v>
      </c>
      <c r="DO7" s="39">
        <v>49.1</v>
      </c>
      <c r="DP7" s="39">
        <v>49.66</v>
      </c>
      <c r="DQ7" s="39">
        <v>50.41</v>
      </c>
      <c r="DR7" s="39">
        <v>48.85</v>
      </c>
      <c r="DS7" s="39">
        <v>3.43</v>
      </c>
      <c r="DT7" s="39">
        <v>2.58</v>
      </c>
      <c r="DU7" s="39">
        <v>2.81</v>
      </c>
      <c r="DV7" s="39">
        <v>4.43</v>
      </c>
      <c r="DW7" s="39">
        <v>7.26</v>
      </c>
      <c r="DX7" s="39">
        <v>14.54</v>
      </c>
      <c r="DY7" s="39">
        <v>16.16</v>
      </c>
      <c r="DZ7" s="39">
        <v>17.420000000000002</v>
      </c>
      <c r="EA7" s="39">
        <v>18.940000000000001</v>
      </c>
      <c r="EB7" s="39">
        <v>20.36</v>
      </c>
      <c r="EC7" s="39">
        <v>17.8</v>
      </c>
      <c r="ED7" s="39">
        <v>1.63</v>
      </c>
      <c r="EE7" s="39">
        <v>2.48</v>
      </c>
      <c r="EF7" s="39">
        <v>1.24</v>
      </c>
      <c r="EG7" s="39">
        <v>1.31</v>
      </c>
      <c r="EH7" s="39">
        <v>1.38</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2020-01-21T03:59:26Z</cp:lastPrinted>
  <dcterms:created xsi:type="dcterms:W3CDTF">2019-12-05T04:12:59Z</dcterms:created>
  <dcterms:modified xsi:type="dcterms:W3CDTF">2020-02-18T06:10:56Z</dcterms:modified>
  <cp:category/>
</cp:coreProperties>
</file>