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dlt2ApIlmxmH7EQ4WgWlFDbbMb2HDZftCSt446T4LS+ks25ngJn3YIeWEp7nNkiBk6sSPLCaUiPyjuv95FYK/A==" workbookSaltValue="1libBPyxP2AIWnAAb2ZrC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<sst xmlns="http://schemas.openxmlformats.org/spreadsheetml/2006/main" count="228" uniqueCount="111">
  <si>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</si>
  <si>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</si>
  <si>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</si>
  <si>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</si>
  <si>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</si>
  <si>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</si>
  <si>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</si>
  <si>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</si>
  <si>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</si>
  <si>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</si>
  <si>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</si>
  <si>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</si>
  <si>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</si>
  <si>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</si>
  <si>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</si>
  <si>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</si>
  <si>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</si>
  <si>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</si>
  <si>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</si>
  <si>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</si>
  <si>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</si>
  <si>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</si>
  <si>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</si>
  <si>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</si>
  <si>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</si>
  <si>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</si>
  <si>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</si>
  <si>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</si>
  <si>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</si>
  <si>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</si>
  <si>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</si>
  <si>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</si>
  <si>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</si>
  <si>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</si>
  <si>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</si>
  <si>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</si>
  <si>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</si>
  <si>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</si>
  <si>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</si>
  <si>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</si>
  <si>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</si>
  <si>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</si>
  <si>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</si>
  <si>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</si>
  <si>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</si>
  <si>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</si>
  <si>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</si>
  <si>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</si>
  <si>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</si>
  <si>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</si>
  <si>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</si>
  <si>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</si>
  <si>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</si>
  <si>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</si>
  <si>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</si>
  <si>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</si>
  <si>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</si>
  <si>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</si>
  <si>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</si>
  <si>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</si>
  <si>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</si>
  <si>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</si>
  <si>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</si>
  <si>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</si>
  <si>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</si>
  <si>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</si>
  <si>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</si>
  <si>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</si>
  <si>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</si>
  <si>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</si>
  <si>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</si>
  <si>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</si>
  <si>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</si>
  <si>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</si>
  <si>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</si>
  <si>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</si>
  <si>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</si>
  <si>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</si>
  <si>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</si>
  <si>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</si>
  <si>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</si>
  <si>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</si>
  <si>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</si>
  <si>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</si>
  <si>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</si>
  <si>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</si>
  <si>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</si>
  <si>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</si>
  <si>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</si>
  <si>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</si>
  <si>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</si>
  <si>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</si>
  <si>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</si>
  <si>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</si>
  <si>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</si>
  <si>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</si>
  <si>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</si>
  <si>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</si>
  <si>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</si>
  <si>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</si>
  <si>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</si>
  <si>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</si>
  <si>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</si>
  <si>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</si>
  <si>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</si>
  <si>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</si>
  <si>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</si>
  <si>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</si>
  <si>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現状の経営健全度は，キャッシュフローの面も含めて概ね良好である。
　しかしながら，老朽化の進行等に伴う維持補修対応，包括的民間委託導入，流域下水道の維持管理負担金の増加等により，経常的経費は大きく増加していく見込である。
　これは，「経費回収率」の悪化や，「企業債残高対事業規模比率」の上昇などにつながる要素である。
　引き続き今後も経営戦略に基づく財政見通しをベースとして，厳格な財政運営に努め，健全経営の継続を目指す。</t>
    <rPh sb="42" eb="45">
      <t>ロウキュウカ</t>
    </rPh>
    <rPh sb="46" eb="48">
      <t>シンコウ</t>
    </rPh>
    <rPh sb="48" eb="49">
      <t>トウ</t>
    </rPh>
    <rPh sb="50" eb="51">
      <t>トモナ</t>
    </rPh>
    <rPh sb="52" eb="54">
      <t>イジ</t>
    </rPh>
    <rPh sb="54" eb="56">
      <t>ホシュウ</t>
    </rPh>
    <rPh sb="56" eb="58">
      <t>タイオウ</t>
    </rPh>
    <rPh sb="59" eb="62">
      <t>ホウカツテキ</t>
    </rPh>
    <rPh sb="62" eb="64">
      <t>ミンカン</t>
    </rPh>
    <rPh sb="64" eb="66">
      <t>イタク</t>
    </rPh>
    <rPh sb="66" eb="68">
      <t>ドウニュウ</t>
    </rPh>
    <rPh sb="69" eb="71">
      <t>リュウイキ</t>
    </rPh>
    <rPh sb="71" eb="74">
      <t>ゲスイドウ</t>
    </rPh>
    <rPh sb="75" eb="77">
      <t>イジ</t>
    </rPh>
    <rPh sb="77" eb="79">
      <t>カンリ</t>
    </rPh>
    <rPh sb="79" eb="81">
      <t>フタン</t>
    </rPh>
    <rPh sb="81" eb="82">
      <t>キン</t>
    </rPh>
    <rPh sb="83" eb="85">
      <t>ゾウカ</t>
    </rPh>
    <rPh sb="85" eb="86">
      <t>トウ</t>
    </rPh>
    <rPh sb="90" eb="93">
      <t>ケイジョウテキ</t>
    </rPh>
    <rPh sb="93" eb="95">
      <t>ケイヒ</t>
    </rPh>
    <rPh sb="96" eb="97">
      <t>オオ</t>
    </rPh>
    <rPh sb="99" eb="101">
      <t>ゾウカ</t>
    </rPh>
    <rPh sb="105" eb="107">
      <t>ミコミ</t>
    </rPh>
    <rPh sb="161" eb="162">
      <t>ヒ</t>
    </rPh>
    <rPh sb="163" eb="164">
      <t>ツヅ</t>
    </rPh>
    <rPh sb="165" eb="167">
      <t>コンゴ</t>
    </rPh>
    <phoneticPr fontId="4"/>
  </si>
  <si>
    <t>　平成２７年度のストックマネジメント導入により，緊急度等に応じた老朽化対策の優先度順位付けが完了した。
　平成３０年度から，民間のノウハウを活用しながら限られた予算及び職員数の範囲で，下水道管路の予防保全型維持管理を目指す，包括的民間委託の業務が開始，初年度は巡視点検や管路内の簡易カメラ調査などを実施した。
　今後はストックマネジメント実施計画に基づき，費用を平準化しつつ，順次管路施設の計画的な改築業務に着手する。</t>
    <rPh sb="1" eb="3">
      <t>ヘイセイ</t>
    </rPh>
    <rPh sb="5" eb="7">
      <t>ネンド</t>
    </rPh>
    <rPh sb="18" eb="20">
      <t>ドウニュウ</t>
    </rPh>
    <rPh sb="24" eb="27">
      <t>キンキュウド</t>
    </rPh>
    <rPh sb="27" eb="28">
      <t>トウ</t>
    </rPh>
    <rPh sb="29" eb="30">
      <t>オウ</t>
    </rPh>
    <rPh sb="32" eb="35">
      <t>ロウキュウカ</t>
    </rPh>
    <rPh sb="35" eb="37">
      <t>タイサク</t>
    </rPh>
    <rPh sb="38" eb="41">
      <t>ユウセンド</t>
    </rPh>
    <rPh sb="41" eb="43">
      <t>ジュンイ</t>
    </rPh>
    <rPh sb="43" eb="44">
      <t>ヅ</t>
    </rPh>
    <rPh sb="46" eb="48">
      <t>カンリョウ</t>
    </rPh>
    <rPh sb="53" eb="55">
      <t>ヘイセイ</t>
    </rPh>
    <rPh sb="57" eb="59">
      <t>ネンド</t>
    </rPh>
    <rPh sb="92" eb="95">
      <t>ゲスイドウ</t>
    </rPh>
    <rPh sb="95" eb="97">
      <t>カンロ</t>
    </rPh>
    <rPh sb="112" eb="115">
      <t>ホウカツテキ</t>
    </rPh>
    <rPh sb="115" eb="117">
      <t>ミンカン</t>
    </rPh>
    <rPh sb="117" eb="119">
      <t>イタク</t>
    </rPh>
    <rPh sb="120" eb="122">
      <t>ギョウム</t>
    </rPh>
    <rPh sb="123" eb="125">
      <t>カイシ</t>
    </rPh>
    <rPh sb="126" eb="129">
      <t>ショネンド</t>
    </rPh>
    <rPh sb="130" eb="132">
      <t>ジュンシ</t>
    </rPh>
    <rPh sb="132" eb="134">
      <t>テンケン</t>
    </rPh>
    <rPh sb="135" eb="137">
      <t>カンロ</t>
    </rPh>
    <rPh sb="137" eb="138">
      <t>ナイ</t>
    </rPh>
    <rPh sb="139" eb="141">
      <t>カンイ</t>
    </rPh>
    <rPh sb="144" eb="146">
      <t>チョウサ</t>
    </rPh>
    <rPh sb="149" eb="151">
      <t>ジッシ</t>
    </rPh>
    <rPh sb="156" eb="158">
      <t>コンゴ</t>
    </rPh>
    <rPh sb="178" eb="180">
      <t>ヒヨウ</t>
    </rPh>
    <rPh sb="181" eb="184">
      <t>ヘイジュンカ</t>
    </rPh>
    <rPh sb="188" eb="190">
      <t>ジュンジ</t>
    </rPh>
    <rPh sb="190" eb="192">
      <t>カンロ</t>
    </rPh>
    <rPh sb="192" eb="194">
      <t>シセツ</t>
    </rPh>
    <rPh sb="195" eb="198">
      <t>ケイカクテキ</t>
    </rPh>
    <rPh sb="199" eb="201">
      <t>カイチク</t>
    </rPh>
    <rPh sb="201" eb="203">
      <t>ギョウム</t>
    </rPh>
    <rPh sb="204" eb="206">
      <t>チャクシュ</t>
    </rPh>
    <phoneticPr fontId="4"/>
  </si>
  <si>
    <r>
      <t>　当市の場合，経常収支比率は１００％を超えて推移しており，健全な状態を保っている。
　また，流動比率も１００％を確保し，キャッシュフロー上も良好である。
　しかしながら，汚水処理原価については上昇傾向にあり，また，全国の平均に比べて，高い水準にある。当市は，下水処理施設を有しておらず，県の流域下水道に接続している。この負担金が，下水道使用料で回収すべき経費の中で大きなウェイトを占めており，今後も増加が見込まれている。
　さらに，管路施設の老朽化対策経費も，今後増加が見込まれる。</t>
    </r>
    <r>
      <rPr>
        <sz val="11"/>
        <color rgb="FFFF0000"/>
        <rFont val="ＭＳ ゴシック"/>
        <family val="3"/>
        <charset val="128"/>
      </rPr>
      <t xml:space="preserve">
　</t>
    </r>
    <r>
      <rPr>
        <sz val="11"/>
        <rFont val="ＭＳ ゴシック"/>
        <family val="3"/>
        <charset val="128"/>
      </rPr>
      <t>公共インフラとしての下水道を適切に維持管理していけるように必要な費用は確保し，適正な経費回収率となるよう，経常経費の更なる圧縮や業務の効率化を目指しつつ，使用料の見直しによる料金収入の適正化を図る。</t>
    </r>
    <r>
      <rPr>
        <sz val="11"/>
        <color theme="1"/>
        <rFont val="ＭＳ ゴシック"/>
        <family val="3"/>
        <charset val="128"/>
      </rPr>
      <t xml:space="preserve">
</t>
    </r>
    <rPh sb="7" eb="9">
      <t>ケイジョウ</t>
    </rPh>
    <rPh sb="19" eb="20">
      <t>コ</t>
    </rPh>
    <rPh sb="22" eb="24">
      <t>スイイ</t>
    </rPh>
    <rPh sb="29" eb="31">
      <t>ケンゼン</t>
    </rPh>
    <rPh sb="32" eb="34">
      <t>ジョウタイ</t>
    </rPh>
    <rPh sb="96" eb="98">
      <t>ジョウショウ</t>
    </rPh>
    <rPh sb="98" eb="100">
      <t>ケイコウ</t>
    </rPh>
    <rPh sb="107" eb="109">
      <t>ゼンコク</t>
    </rPh>
    <rPh sb="110" eb="112">
      <t>ヘイキン</t>
    </rPh>
    <rPh sb="113" eb="114">
      <t>クラ</t>
    </rPh>
    <rPh sb="117" eb="118">
      <t>タカ</t>
    </rPh>
    <rPh sb="119" eb="121">
      <t>スイジュン</t>
    </rPh>
    <rPh sb="196" eb="198">
      <t>コンゴ</t>
    </rPh>
    <rPh sb="199" eb="201">
      <t>ゾウカ</t>
    </rPh>
    <rPh sb="202" eb="204">
      <t>ミコ</t>
    </rPh>
    <rPh sb="216" eb="218">
      <t>カンロ</t>
    </rPh>
    <rPh sb="218" eb="220">
      <t>シセツ</t>
    </rPh>
    <rPh sb="221" eb="224">
      <t>ロウキュウカ</t>
    </rPh>
    <rPh sb="224" eb="226">
      <t>タイサク</t>
    </rPh>
    <rPh sb="226" eb="228">
      <t>ケイヒ</t>
    </rPh>
    <rPh sb="230" eb="232">
      <t>コンゴ</t>
    </rPh>
    <rPh sb="232" eb="234">
      <t>ゾウカ</t>
    </rPh>
    <rPh sb="235" eb="237">
      <t>ミコ</t>
    </rPh>
    <rPh sb="278" eb="280">
      <t>カクホ</t>
    </rPh>
    <rPh sb="282" eb="284">
      <t>テキセイ</t>
    </rPh>
    <rPh sb="285" eb="287">
      <t>ケイヒ</t>
    </rPh>
    <rPh sb="287" eb="289">
      <t>カイシュウ</t>
    </rPh>
    <rPh sb="289" eb="290">
      <t>リツ</t>
    </rPh>
    <rPh sb="320" eb="323">
      <t>シヨウリョウ</t>
    </rPh>
    <rPh sb="324" eb="326">
      <t>ミナオ</t>
    </rPh>
    <rPh sb="330" eb="332">
      <t>リョウキン</t>
    </rPh>
    <rPh sb="332" eb="334">
      <t>シュウニュウ</t>
    </rPh>
    <rPh sb="335" eb="338">
      <t>テキセイカ</t>
    </rPh>
    <rPh sb="339" eb="3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</si>
</sst>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D-4318-A786-D680ADA6A7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501D-4318-A786-D680ADA6A7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26-4C3A-AE35-39D30BCD02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2226-4C3A-AE35-39D30BCD02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91.67</c:v>
                </c:pt>
                <c:pt idx="1">
                  <c:v>91.55</c:v>
                </c:pt>
                <c:pt idx="2">
                  <c:v>87.19</c:v>
                </c:pt>
                <c:pt idx="3">
                  <c:v>86.77</c:v>
                </c:pt>
                <c:pt idx="4">
                  <c:v>91.03</c:v>
                </c:pt>
              </c:numCache>
            </c:numRef>
          </c:val>
          <c:extLst>
            <c:ext xmlns:c16="http://schemas.microsoft.com/office/drawing/2014/chart" uri="{C3380CC4-5D6E-409C-BE32-E72D297353CC}">
              <c16:uniqueId val="{00000000-75FD-4B70-99C8-1B8DA01B30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75FD-4B70-99C8-1B8DA01B30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100.62</c:v>
                </c:pt>
                <c:pt idx="1">
                  <c:v>104.61</c:v>
                </c:pt>
                <c:pt idx="2">
                  <c:v>105.37</c:v>
                </c:pt>
                <c:pt idx="3">
                  <c:v>105.75</c:v>
                </c:pt>
                <c:pt idx="4">
                  <c:v>104.38</c:v>
                </c:pt>
              </c:numCache>
            </c:numRef>
          </c:val>
          <c:extLst>
            <c:ext xmlns:c16="http://schemas.microsoft.com/office/drawing/2014/chart" uri="{C3380CC4-5D6E-409C-BE32-E72D297353CC}">
              <c16:uniqueId val="{00000000-024E-48E7-8E54-88FB459984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c:ext xmlns:c16="http://schemas.microsoft.com/office/drawing/2014/chart" uri="{C3380CC4-5D6E-409C-BE32-E72D297353CC}">
              <c16:uniqueId val="{00000001-024E-48E7-8E54-88FB459984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2.97</c:v>
                </c:pt>
                <c:pt idx="1">
                  <c:v>5.79</c:v>
                </c:pt>
                <c:pt idx="2">
                  <c:v>8.5</c:v>
                </c:pt>
                <c:pt idx="3">
                  <c:v>11.22</c:v>
                </c:pt>
                <c:pt idx="4">
                  <c:v>13.83</c:v>
                </c:pt>
              </c:numCache>
            </c:numRef>
          </c:val>
          <c:extLst>
            <c:ext xmlns:c16="http://schemas.microsoft.com/office/drawing/2014/chart" uri="{C3380CC4-5D6E-409C-BE32-E72D297353CC}">
              <c16:uniqueId val="{00000000-B847-42FC-9492-41A266C7A5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c:ext xmlns:c16="http://schemas.microsoft.com/office/drawing/2014/chart" uri="{C3380CC4-5D6E-409C-BE32-E72D297353CC}">
              <c16:uniqueId val="{00000001-B847-42FC-9492-41A266C7A5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0.19</c:v>
                </c:pt>
                <c:pt idx="1">
                  <c:v>0.89</c:v>
                </c:pt>
                <c:pt idx="2" formatCode="#,##0.00;&quot;△&quot;#,##0.00">
                  <c:v>0</c:v>
                </c:pt>
                <c:pt idx="3">
                  <c:v>1.01</c:v>
                </c:pt>
                <c:pt idx="4">
                  <c:v>1.01</c:v>
                </c:pt>
              </c:numCache>
            </c:numRef>
          </c:val>
          <c:extLst>
            <c:ext xmlns:c16="http://schemas.microsoft.com/office/drawing/2014/chart" uri="{C3380CC4-5D6E-409C-BE32-E72D297353CC}">
              <c16:uniqueId val="{00000000-DA3A-4F37-BAB5-08386424FC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c:ext xmlns:c16="http://schemas.microsoft.com/office/drawing/2014/chart" uri="{C3380CC4-5D6E-409C-BE32-E72D297353CC}">
              <c16:uniqueId val="{00000001-DA3A-4F37-BAB5-08386424FC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0.45</c:v>
                </c:pt>
                <c:pt idx="1">
                  <c:v>0</c:v>
                </c:pt>
                <c:pt idx="2">
                  <c:v>0</c:v>
                </c:pt>
                <c:pt idx="3">
                  <c:v>0</c:v>
                </c:pt>
                <c:pt idx="4">
                  <c:v>0</c:v>
                </c:pt>
              </c:numCache>
            </c:numRef>
          </c:val>
          <c:extLst>
            <c:ext xmlns:c16="http://schemas.microsoft.com/office/drawing/2014/chart" uri="{C3380CC4-5D6E-409C-BE32-E72D297353CC}">
              <c16:uniqueId val="{00000000-B8B0-479C-8F2A-0E7C9F23D1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c:ext xmlns:c16="http://schemas.microsoft.com/office/drawing/2014/chart" uri="{C3380CC4-5D6E-409C-BE32-E72D297353CC}">
              <c16:uniqueId val="{00000001-B8B0-479C-8F2A-0E7C9F23D1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96.02</c:v>
                </c:pt>
                <c:pt idx="1">
                  <c:v>93.29</c:v>
                </c:pt>
                <c:pt idx="2">
                  <c:v>116.04</c:v>
                </c:pt>
                <c:pt idx="3">
                  <c:v>115.72</c:v>
                </c:pt>
                <c:pt idx="4">
                  <c:v>124.84</c:v>
                </c:pt>
              </c:numCache>
            </c:numRef>
          </c:val>
          <c:extLst>
            <c:ext xmlns:c16="http://schemas.microsoft.com/office/drawing/2014/chart" uri="{C3380CC4-5D6E-409C-BE32-E72D297353CC}">
              <c16:uniqueId val="{00000000-AB56-46B7-A077-A5C07C871D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c:ext xmlns:c16="http://schemas.microsoft.com/office/drawing/2014/chart" uri="{C3380CC4-5D6E-409C-BE32-E72D297353CC}">
              <c16:uniqueId val="{00000001-AB56-46B7-A077-A5C07C871D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706.59</c:v>
                </c:pt>
                <c:pt idx="1">
                  <c:v>664.03</c:v>
                </c:pt>
                <c:pt idx="2">
                  <c:v>611.73</c:v>
                </c:pt>
                <c:pt idx="3">
                  <c:v>569.70000000000005</c:v>
                </c:pt>
                <c:pt idx="4">
                  <c:v>542.1</c:v>
                </c:pt>
              </c:numCache>
            </c:numRef>
          </c:val>
          <c:extLst>
            <c:ext xmlns:c16="http://schemas.microsoft.com/office/drawing/2014/chart" uri="{C3380CC4-5D6E-409C-BE32-E72D297353CC}">
              <c16:uniqueId val="{00000000-82F5-4A66-9A38-54009BF46A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82F5-4A66-9A38-54009BF46A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106.56</c:v>
                </c:pt>
                <c:pt idx="1">
                  <c:v>103.19</c:v>
                </c:pt>
                <c:pt idx="2">
                  <c:v>105.1</c:v>
                </c:pt>
                <c:pt idx="3">
                  <c:v>101.69</c:v>
                </c:pt>
                <c:pt idx="4">
                  <c:v>94.98</c:v>
                </c:pt>
              </c:numCache>
            </c:numRef>
          </c:val>
          <c:extLst>
            <c:ext xmlns:c16="http://schemas.microsoft.com/office/drawing/2014/chart" uri="{C3380CC4-5D6E-409C-BE32-E72D297353CC}">
              <c16:uniqueId val="{00000000-1184-4076-89EE-E3421886FC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1184-4076-89EE-E3421886FC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137.59</c:v>
                </c:pt>
                <c:pt idx="1">
                  <c:v>141.57</c:v>
                </c:pt>
                <c:pt idx="2">
                  <c:v>140.21</c:v>
                </c:pt>
                <c:pt idx="3">
                  <c:v>146.63</c:v>
                </c:pt>
                <c:pt idx="4">
                  <c:v>154.54</c:v>
                </c:pt>
              </c:numCache>
            </c:numRef>
          </c:val>
          <c:extLst>
            <c:ext xmlns:c16="http://schemas.microsoft.com/office/drawing/2014/chart" uri="{C3380CC4-5D6E-409C-BE32-E72D297353CC}">
              <c16:uniqueId val="{00000000-74BF-41B7-9843-557E07A5B0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74BF-41B7-9843-557E07A5B0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8">
        <f>データ!S6</f>
        <v>420028</v>
      </c>
      <c r="AM8" s="68"/>
      <c r="AN8" s="68"/>
      <c r="AO8" s="68"/>
      <c r="AP8" s="68"/>
      <c r="AQ8" s="68"/>
      <c r="AR8" s="68"/>
      <c r="AS8" s="68"/>
      <c r="AT8" s="67">
        <f>データ!T6</f>
        <v>114.74</v>
      </c>
      <c r="AU8" s="67"/>
      <c r="AV8" s="67"/>
      <c r="AW8" s="67"/>
      <c r="AX8" s="67"/>
      <c r="AY8" s="67"/>
      <c r="AZ8" s="67"/>
      <c r="BA8" s="67"/>
      <c r="BB8" s="67">
        <f>データ!U6</f>
        <v>3660.69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73.22</v>
      </c>
      <c r="J10" s="67"/>
      <c r="K10" s="67"/>
      <c r="L10" s="67"/>
      <c r="M10" s="67"/>
      <c r="N10" s="67"/>
      <c r="O10" s="67"/>
      <c r="P10" s="67">
        <f>データ!P6</f>
        <v>90.01</v>
      </c>
      <c r="Q10" s="67"/>
      <c r="R10" s="67"/>
      <c r="S10" s="67"/>
      <c r="T10" s="67"/>
      <c r="U10" s="67"/>
      <c r="V10" s="67"/>
      <c r="W10" s="67">
        <f>データ!Q6</f>
        <v>79.849999999999994</v>
      </c>
      <c r="X10" s="67"/>
      <c r="Y10" s="67"/>
      <c r="Z10" s="67"/>
      <c r="AA10" s="67"/>
      <c r="AB10" s="67"/>
      <c r="AC10" s="67"/>
      <c r="AD10" s="68">
        <f>データ!R6</f>
        <v>2314</v>
      </c>
      <c r="AE10" s="68"/>
      <c r="AF10" s="68"/>
      <c r="AG10" s="68"/>
      <c r="AH10" s="68"/>
      <c r="AI10" s="68"/>
      <c r="AJ10" s="68"/>
      <c r="AK10" s="2"/>
      <c r="AL10" s="68">
        <f>データ!V6</f>
        <v>378982</v>
      </c>
      <c r="AM10" s="68"/>
      <c r="AN10" s="68"/>
      <c r="AO10" s="68"/>
      <c r="AP10" s="68"/>
      <c r="AQ10" s="68"/>
      <c r="AR10" s="68"/>
      <c r="AS10" s="68"/>
      <c r="AT10" s="67">
        <f>データ!W6</f>
        <v>45.28</v>
      </c>
      <c r="AU10" s="67"/>
      <c r="AV10" s="67"/>
      <c r="AW10" s="67"/>
      <c r="AX10" s="67"/>
      <c r="AY10" s="67"/>
      <c r="AZ10" s="67"/>
      <c r="BA10" s="67"/>
      <c r="BB10" s="67">
        <f>データ!X6</f>
        <v>8369.74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DHJoJ0LhPsKlyD7A+ktZGHKK+YecDQ6xNwPi3VZq83v/49dG1apBrnUkoximkLD/cq+ivZ46fyatTS7VYqBNw==" saltValue="8HTFt4pQ1NS3RQmPcVSN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122173</v>
      </c>
      <c r="D6" s="33">
        <f t="shared" si="3"/>
        <v>46</v>
      </c>
      <c r="E6" s="33">
        <f t="shared" si="3"/>
        <v>17</v>
      </c>
      <c r="F6" s="33">
        <f t="shared" si="3"/>
        <v>1</v>
      </c>
      <c r="G6" s="33">
        <f t="shared" si="3"/>
        <v>0</v>
      </c>
      <c r="H6" s="33" t="str">
        <f t="shared" si="3"/>
        <v>千葉県　柏市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73.22</v>
      </c>
      <c r="P6" s="34">
        <f t="shared" si="3"/>
        <v>90.01</v>
      </c>
      <c r="Q6" s="34">
        <f t="shared" si="3"/>
        <v>79.849999999999994</v>
      </c>
      <c r="R6" s="34">
        <f t="shared" si="3"/>
        <v>2314</v>
      </c>
      <c r="S6" s="34">
        <f t="shared" si="3"/>
        <v>420028</v>
      </c>
      <c r="T6" s="34">
        <f t="shared" si="3"/>
        <v>114.74</v>
      </c>
      <c r="U6" s="34">
        <f t="shared" si="3"/>
        <v>3660.69</v>
      </c>
      <c r="V6" s="34">
        <f t="shared" si="3"/>
        <v>378982</v>
      </c>
      <c r="W6" s="34">
        <f t="shared" si="3"/>
        <v>45.28</v>
      </c>
      <c r="X6" s="34">
        <f t="shared" si="3"/>
        <v>8369.74</v>
      </c>
      <c r="Y6" s="35">
        <f>IF(Y7="",NA(),Y7)</f>
        <v>100.62</v>
      </c>
      <c r="Z6" s="35">
        <f t="shared" ref="Z6:AH6" si="4">IF(Z7="",NA(),Z7)</f>
        <v>104.61</v>
      </c>
      <c r="AA6" s="35">
        <f t="shared" si="4"/>
        <v>105.37</v>
      </c>
      <c r="AB6" s="35">
        <f t="shared" si="4"/>
        <v>105.75</v>
      </c>
      <c r="AC6" s="35">
        <f t="shared" si="4"/>
        <v>104.38</v>
      </c>
      <c r="AD6" s="35">
        <f t="shared" si="4"/>
        <v>104.63</v>
      </c>
      <c r="AE6" s="35">
        <f t="shared" si="4"/>
        <v>105.91</v>
      </c>
      <c r="AF6" s="35">
        <f t="shared" si="4"/>
        <v>106.96</v>
      </c>
      <c r="AG6" s="35">
        <f t="shared" si="4"/>
        <v>106.55</v>
      </c>
      <c r="AH6" s="35">
        <f t="shared" si="4"/>
        <v>106.78</v>
      </c>
      <c r="AI6" s="34" t="str">
        <f>IF(AI7="","",IF(AI7="-","【-】","【"&amp;SUBSTITUTE(TEXT(AI7,"#,##0.00"),"-","△")&amp;"】"))</f>
        <v>【108.69】</v>
      </c>
      <c r="AJ6" s="35">
        <f>IF(AJ7="",NA(),AJ7)</f>
        <v>0.45</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96.02</v>
      </c>
      <c r="AV6" s="35">
        <f t="shared" ref="AV6:BD6" si="6">IF(AV7="",NA(),AV7)</f>
        <v>93.29</v>
      </c>
      <c r="AW6" s="35">
        <f t="shared" si="6"/>
        <v>116.04</v>
      </c>
      <c r="AX6" s="35">
        <f t="shared" si="6"/>
        <v>115.72</v>
      </c>
      <c r="AY6" s="35">
        <f t="shared" si="6"/>
        <v>124.84</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706.59</v>
      </c>
      <c r="BG6" s="35">
        <f t="shared" ref="BG6:BO6" si="7">IF(BG7="",NA(),BG7)</f>
        <v>664.03</v>
      </c>
      <c r="BH6" s="35">
        <f t="shared" si="7"/>
        <v>611.73</v>
      </c>
      <c r="BI6" s="35">
        <f t="shared" si="7"/>
        <v>569.70000000000005</v>
      </c>
      <c r="BJ6" s="35">
        <f t="shared" si="7"/>
        <v>542.1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106.56</v>
      </c>
      <c r="BR6" s="35">
        <f t="shared" ref="BR6:BZ6" si="8">IF(BR7="",NA(),BR7)</f>
        <v>103.19</v>
      </c>
      <c r="BS6" s="35">
        <f t="shared" si="8"/>
        <v>105.1</v>
      </c>
      <c r="BT6" s="35">
        <f t="shared" si="8"/>
        <v>101.69</v>
      </c>
      <c r="BU6" s="35">
        <f t="shared" si="8"/>
        <v>94.98</v>
      </c>
      <c r="BV6" s="35">
        <f t="shared" si="8"/>
        <v>96.91</v>
      </c>
      <c r="BW6" s="35">
        <f t="shared" si="8"/>
        <v>101.54</v>
      </c>
      <c r="BX6" s="35">
        <f t="shared" si="8"/>
        <v>102.42</v>
      </c>
      <c r="BY6" s="35">
        <f t="shared" si="8"/>
        <v>100.97</v>
      </c>
      <c r="BZ6" s="35">
        <f t="shared" si="8"/>
        <v>101.84</v>
      </c>
      <c r="CA6" s="34" t="str">
        <f>IF(CA7="","",IF(CA7="-","【-】","【"&amp;SUBSTITUTE(TEXT(CA7,"#,##0.00"),"-","△")&amp;"】"))</f>
        <v>【100.91】</v>
      </c>
      <c r="CB6" s="35">
        <f>IF(CB7="",NA(),CB7)</f>
        <v>137.59</v>
      </c>
      <c r="CC6" s="35">
        <f t="shared" ref="CC6:CK6" si="9">IF(CC7="",NA(),CC7)</f>
        <v>141.57</v>
      </c>
      <c r="CD6" s="35">
        <f t="shared" si="9"/>
        <v>140.21</v>
      </c>
      <c r="CE6" s="35">
        <f t="shared" si="9"/>
        <v>146.63</v>
      </c>
      <c r="CF6" s="35">
        <f t="shared" si="9"/>
        <v>154.54</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91.67</v>
      </c>
      <c r="CY6" s="35">
        <f t="shared" ref="CY6:DG6" si="11">IF(CY7="",NA(),CY7)</f>
        <v>91.55</v>
      </c>
      <c r="CZ6" s="35">
        <f t="shared" si="11"/>
        <v>87.19</v>
      </c>
      <c r="DA6" s="35">
        <f t="shared" si="11"/>
        <v>86.77</v>
      </c>
      <c r="DB6" s="35">
        <f t="shared" si="11"/>
        <v>91.03</v>
      </c>
      <c r="DC6" s="35">
        <f t="shared" si="11"/>
        <v>96.69</v>
      </c>
      <c r="DD6" s="35">
        <f t="shared" si="11"/>
        <v>96.84</v>
      </c>
      <c r="DE6" s="35">
        <f t="shared" si="11"/>
        <v>96.84</v>
      </c>
      <c r="DF6" s="35">
        <f t="shared" si="11"/>
        <v>96.75</v>
      </c>
      <c r="DG6" s="35">
        <f t="shared" si="11"/>
        <v>96.78</v>
      </c>
      <c r="DH6" s="34" t="str">
        <f>IF(DH7="","",IF(DH7="-","【-】","【"&amp;SUBSTITUTE(TEXT(DH7,"#,##0.00"),"-","△")&amp;"】"))</f>
        <v>【95.20】</v>
      </c>
      <c r="DI6" s="35">
        <f>IF(DI7="",NA(),DI7)</f>
        <v>2.97</v>
      </c>
      <c r="DJ6" s="35">
        <f t="shared" ref="DJ6:DR6" si="12">IF(DJ7="",NA(),DJ7)</f>
        <v>5.79</v>
      </c>
      <c r="DK6" s="35">
        <f t="shared" si="12"/>
        <v>8.5</v>
      </c>
      <c r="DL6" s="35">
        <f t="shared" si="12"/>
        <v>11.22</v>
      </c>
      <c r="DM6" s="35">
        <f t="shared" si="12"/>
        <v>13.83</v>
      </c>
      <c r="DN6" s="35">
        <f t="shared" si="12"/>
        <v>25.54</v>
      </c>
      <c r="DO6" s="35">
        <f t="shared" si="12"/>
        <v>22.87</v>
      </c>
      <c r="DP6" s="35">
        <f t="shared" si="12"/>
        <v>28.42</v>
      </c>
      <c r="DQ6" s="35">
        <f t="shared" si="12"/>
        <v>28.24</v>
      </c>
      <c r="DR6" s="35">
        <f t="shared" si="12"/>
        <v>29.38</v>
      </c>
      <c r="DS6" s="34" t="str">
        <f>IF(DS7="","",IF(DS7="-","【-】","【"&amp;SUBSTITUTE(TEXT(DS7,"#,##0.00"),"-","△")&amp;"】"))</f>
        <v>【38.60】</v>
      </c>
      <c r="DT6" s="35">
        <f>IF(DT7="",NA(),DT7)</f>
        <v>0.19</v>
      </c>
      <c r="DU6" s="35">
        <f t="shared" ref="DU6:EC6" si="13">IF(DU7="",NA(),DU7)</f>
        <v>0.89</v>
      </c>
      <c r="DV6" s="34">
        <f t="shared" si="13"/>
        <v>0</v>
      </c>
      <c r="DW6" s="35">
        <f t="shared" si="13"/>
        <v>1.01</v>
      </c>
      <c r="DX6" s="35">
        <f t="shared" si="13"/>
        <v>1.01</v>
      </c>
      <c r="DY6" s="35">
        <f t="shared" si="13"/>
        <v>1.39</v>
      </c>
      <c r="DZ6" s="35">
        <f t="shared" si="13"/>
        <v>1.2</v>
      </c>
      <c r="EA6" s="35">
        <f t="shared" si="13"/>
        <v>3.01</v>
      </c>
      <c r="EB6" s="35">
        <f t="shared" si="13"/>
        <v>3.67</v>
      </c>
      <c r="EC6" s="35">
        <f t="shared" si="13"/>
        <v>3.45</v>
      </c>
      <c r="ED6" s="34" t="str">
        <f>IF(ED7="","",IF(ED7="-","【-】","【"&amp;SUBSTITUTE(TEXT(ED7,"#,##0.00"),"-","△")&amp;"】"))</f>
        <v>【5.64】</v>
      </c>
      <c r="EE6" s="34">
        <f>IF(EE7="",NA(),EE7)</f>
        <v>0</v>
      </c>
      <c r="EF6" s="34">
        <f t="shared" ref="EF6:EN6" si="14">IF(EF7="",NA(),EF7)</f>
        <v>0</v>
      </c>
      <c r="EG6" s="34">
        <f t="shared" si="14"/>
        <v>0</v>
      </c>
      <c r="EH6" s="34">
        <f t="shared" si="14"/>
        <v>0</v>
      </c>
      <c r="EI6" s="34">
        <f t="shared" si="14"/>
        <v>0</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122173</v>
      </c>
      <c r="D7" s="37">
        <v>46</v>
      </c>
      <c r="E7" s="37">
        <v>17</v>
      </c>
      <c r="F7" s="37">
        <v>1</v>
      </c>
      <c r="G7" s="37">
        <v>0</v>
      </c>
      <c r="H7" s="37" t="s">
        <v>96</v>
      </c>
      <c r="I7" s="37" t="s">
        <v>97</v>
      </c>
      <c r="J7" s="37" t="s">
        <v>98</v>
      </c>
      <c r="K7" s="37" t="s">
        <v>99</v>
      </c>
      <c r="L7" s="37" t="s">
        <v>100</v>
      </c>
      <c r="M7" s="37" t="s">
        <v>101</v>
      </c>
      <c r="N7" s="38" t="s">
        <v>102</v>
      </c>
      <c r="O7" s="38">
        <v>73.22</v>
      </c>
      <c r="P7" s="38">
        <v>90.01</v>
      </c>
      <c r="Q7" s="38">
        <v>79.849999999999994</v>
      </c>
      <c r="R7" s="38">
        <v>2314</v>
      </c>
      <c r="S7" s="38">
        <v>420028</v>
      </c>
      <c r="T7" s="38">
        <v>114.74</v>
      </c>
      <c r="U7" s="38">
        <v>3660.69</v>
      </c>
      <c r="V7" s="38">
        <v>378982</v>
      </c>
      <c r="W7" s="38">
        <v>45.28</v>
      </c>
      <c r="X7" s="38">
        <v>8369.74</v>
      </c>
      <c r="Y7" s="38">
        <v>100.62</v>
      </c>
      <c r="Z7" s="38">
        <v>104.61</v>
      </c>
      <c r="AA7" s="38">
        <v>105.37</v>
      </c>
      <c r="AB7" s="38">
        <v>105.75</v>
      </c>
      <c r="AC7" s="38">
        <v>104.38</v>
      </c>
      <c r="AD7" s="38">
        <v>104.63</v>
      </c>
      <c r="AE7" s="38">
        <v>105.91</v>
      </c>
      <c r="AF7" s="38">
        <v>106.96</v>
      </c>
      <c r="AG7" s="38">
        <v>106.55</v>
      </c>
      <c r="AH7" s="38">
        <v>106.78</v>
      </c>
      <c r="AI7" s="38">
        <v>108.69</v>
      </c>
      <c r="AJ7" s="38">
        <v>0.45</v>
      </c>
      <c r="AK7" s="38">
        <v>0</v>
      </c>
      <c r="AL7" s="38">
        <v>0</v>
      </c>
      <c r="AM7" s="38">
        <v>0</v>
      </c>
      <c r="AN7" s="38">
        <v>0</v>
      </c>
      <c r="AO7" s="38">
        <v>0.1</v>
      </c>
      <c r="AP7" s="38">
        <v>0</v>
      </c>
      <c r="AQ7" s="38">
        <v>0</v>
      </c>
      <c r="AR7" s="38">
        <v>0.41</v>
      </c>
      <c r="AS7" s="38">
        <v>0.19</v>
      </c>
      <c r="AT7" s="38">
        <v>3.28</v>
      </c>
      <c r="AU7" s="38">
        <v>96.02</v>
      </c>
      <c r="AV7" s="38">
        <v>93.29</v>
      </c>
      <c r="AW7" s="38">
        <v>116.04</v>
      </c>
      <c r="AX7" s="38">
        <v>115.72</v>
      </c>
      <c r="AY7" s="38">
        <v>124.84</v>
      </c>
      <c r="AZ7" s="38">
        <v>72.66</v>
      </c>
      <c r="BA7" s="38">
        <v>66.900000000000006</v>
      </c>
      <c r="BB7" s="38">
        <v>72.739999999999995</v>
      </c>
      <c r="BC7" s="38">
        <v>83.46</v>
      </c>
      <c r="BD7" s="38">
        <v>80.64</v>
      </c>
      <c r="BE7" s="38">
        <v>69.489999999999995</v>
      </c>
      <c r="BF7" s="38">
        <v>706.59</v>
      </c>
      <c r="BG7" s="38">
        <v>664.03</v>
      </c>
      <c r="BH7" s="38">
        <v>611.73</v>
      </c>
      <c r="BI7" s="38">
        <v>569.70000000000005</v>
      </c>
      <c r="BJ7" s="38">
        <v>542.1</v>
      </c>
      <c r="BK7" s="38">
        <v>607.52</v>
      </c>
      <c r="BL7" s="38">
        <v>643.19000000000005</v>
      </c>
      <c r="BM7" s="38">
        <v>596.44000000000005</v>
      </c>
      <c r="BN7" s="38">
        <v>612.6</v>
      </c>
      <c r="BO7" s="38">
        <v>606.79999999999995</v>
      </c>
      <c r="BP7" s="38">
        <v>682.78</v>
      </c>
      <c r="BQ7" s="38">
        <v>106.56</v>
      </c>
      <c r="BR7" s="38">
        <v>103.19</v>
      </c>
      <c r="BS7" s="38">
        <v>105.1</v>
      </c>
      <c r="BT7" s="38">
        <v>101.69</v>
      </c>
      <c r="BU7" s="38">
        <v>94.98</v>
      </c>
      <c r="BV7" s="38">
        <v>96.91</v>
      </c>
      <c r="BW7" s="38">
        <v>101.54</v>
      </c>
      <c r="BX7" s="38">
        <v>102.42</v>
      </c>
      <c r="BY7" s="38">
        <v>100.97</v>
      </c>
      <c r="BZ7" s="38">
        <v>101.84</v>
      </c>
      <c r="CA7" s="38">
        <v>100.91</v>
      </c>
      <c r="CB7" s="38">
        <v>137.59</v>
      </c>
      <c r="CC7" s="38">
        <v>141.57</v>
      </c>
      <c r="CD7" s="38">
        <v>140.21</v>
      </c>
      <c r="CE7" s="38">
        <v>146.63</v>
      </c>
      <c r="CF7" s="38">
        <v>154.54</v>
      </c>
      <c r="CG7" s="38">
        <v>120.5</v>
      </c>
      <c r="CH7" s="38">
        <v>116.15</v>
      </c>
      <c r="CI7" s="38">
        <v>116.2</v>
      </c>
      <c r="CJ7" s="38">
        <v>118.78</v>
      </c>
      <c r="CK7" s="38">
        <v>119.39</v>
      </c>
      <c r="CL7" s="38">
        <v>136.86000000000001</v>
      </c>
      <c r="CM7" s="38" t="s">
        <v>102</v>
      </c>
      <c r="CN7" s="38" t="s">
        <v>102</v>
      </c>
      <c r="CO7" s="38" t="s">
        <v>102</v>
      </c>
      <c r="CP7" s="38" t="s">
        <v>102</v>
      </c>
      <c r="CQ7" s="38" t="s">
        <v>102</v>
      </c>
      <c r="CR7" s="38">
        <v>69.95</v>
      </c>
      <c r="CS7" s="38">
        <v>72.239999999999995</v>
      </c>
      <c r="CT7" s="38">
        <v>69.23</v>
      </c>
      <c r="CU7" s="38">
        <v>70.37</v>
      </c>
      <c r="CV7" s="38">
        <v>68.3</v>
      </c>
      <c r="CW7" s="38">
        <v>58.98</v>
      </c>
      <c r="CX7" s="38">
        <v>91.67</v>
      </c>
      <c r="CY7" s="38">
        <v>91.55</v>
      </c>
      <c r="CZ7" s="38">
        <v>87.19</v>
      </c>
      <c r="DA7" s="38">
        <v>86.77</v>
      </c>
      <c r="DB7" s="38">
        <v>91.03</v>
      </c>
      <c r="DC7" s="38">
        <v>96.69</v>
      </c>
      <c r="DD7" s="38">
        <v>96.84</v>
      </c>
      <c r="DE7" s="38">
        <v>96.84</v>
      </c>
      <c r="DF7" s="38">
        <v>96.75</v>
      </c>
      <c r="DG7" s="38">
        <v>96.78</v>
      </c>
      <c r="DH7" s="38">
        <v>95.2</v>
      </c>
      <c r="DI7" s="38">
        <v>2.97</v>
      </c>
      <c r="DJ7" s="38">
        <v>5.79</v>
      </c>
      <c r="DK7" s="38">
        <v>8.5</v>
      </c>
      <c r="DL7" s="38">
        <v>11.22</v>
      </c>
      <c r="DM7" s="38">
        <v>13.83</v>
      </c>
      <c r="DN7" s="38">
        <v>25.54</v>
      </c>
      <c r="DO7" s="38">
        <v>22.87</v>
      </c>
      <c r="DP7" s="38">
        <v>28.42</v>
      </c>
      <c r="DQ7" s="38">
        <v>28.24</v>
      </c>
      <c r="DR7" s="38">
        <v>29.38</v>
      </c>
      <c r="DS7" s="38">
        <v>38.6</v>
      </c>
      <c r="DT7" s="38">
        <v>0.19</v>
      </c>
      <c r="DU7" s="38">
        <v>0.89</v>
      </c>
      <c r="DV7" s="38">
        <v>0</v>
      </c>
      <c r="DW7" s="38">
        <v>1.01</v>
      </c>
      <c r="DX7" s="38">
        <v>1.01</v>
      </c>
      <c r="DY7" s="38">
        <v>1.39</v>
      </c>
      <c r="DZ7" s="38">
        <v>1.2</v>
      </c>
      <c r="EA7" s="38">
        <v>3.01</v>
      </c>
      <c r="EB7" s="38">
        <v>3.67</v>
      </c>
      <c r="EC7" s="38">
        <v>3.45</v>
      </c>
      <c r="ED7" s="38">
        <v>5.64</v>
      </c>
      <c r="EE7" s="38">
        <v>0</v>
      </c>
      <c r="EF7" s="38">
        <v>0</v>
      </c>
      <c r="EG7" s="38">
        <v>0</v>
      </c>
      <c r="EH7" s="38">
        <v>0</v>
      </c>
      <c r="EI7" s="38">
        <v>0</v>
      </c>
      <c r="EJ7" s="38">
        <v>0.1</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2020-01-21T00:56:39Z</cp:lastPrinted>
  <dcterms:created xsi:type="dcterms:W3CDTF">2019-12-05T04:43:26Z</dcterms:created>
  <dcterms:modified xsi:type="dcterms:W3CDTF">2020-02-18T08:04:57Z</dcterms:modified>
  <cp:category/>
</cp:coreProperties>
</file>