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１年度（Ｒ１年度）\07公営企業\06 経営比較分析表\20200109_１月の定例照会\03団体⇒県\171下水道\"/>
    </mc:Choice>
  </mc:AlternateContent>
  <workbookProtection workbookAlgorithmName="SHA-512" workbookHashValue="bMyxCQfeqhr46HGsHTykp/fYTLazFcGBIVT6oWMHlFmTfxEF6Vf6kYuLtCCyANe6l5GBBscqpn2bCSPmtzo1wQ==" workbookSaltValue="SvfHQirLjUUlxtB9TZ/wPw==" workbookSpinCount="100000" lockStructure="1"/>
  <bookViews>
    <workbookView xWindow="93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P6" i="5"/>
  <c r="O6" i="5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W10" i="4"/>
  <c r="P10" i="4"/>
  <c r="I10" i="4"/>
  <c r="BB8" i="4"/>
  <c r="AT8" i="4"/>
  <c r="AL8" i="4"/>
  <c r="AD8" i="4"/>
  <c r="W8" i="4"/>
  <c r="P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<sst xmlns="http://schemas.openxmlformats.org/spreadsheetml/2006/main" count="228" uniqueCount="111">
  <si>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</si>
  <si>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</si>
  <si>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</si>
  <si>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</si>
  <si>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</si>
  <si>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</si>
  <si>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</si>
  <si>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</si>
  <si>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</si>
  <si>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</si>
  <si>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</si>
  <si>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</si>
  <si>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</si>
  <si>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</si>
  <si>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</si>
  <si>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</si>
  <si>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</si>
  <si>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</si>
  <si>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</si>
  <si>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</si>
  <si>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</si>
  <si>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</si>
  <si>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</si>
  <si>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</si>
  <si>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</si>
  <si>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</si>
  <si>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</si>
  <si>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</si>
  <si>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</si>
  <si>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</si>
  <si>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</si>
  <si>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</si>
  <si>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</si>
  <si>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</si>
  <si>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</si>
  <si>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</si>
  <si>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</si>
  <si>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</si>
  <si>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</si>
  <si>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</si>
  <si>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</si>
  <si>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</si>
  <si>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</si>
  <si>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</si>
  <si>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</si>
  <si>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</si>
  <si>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</si>
  <si>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</si>
  <si>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</si>
  <si>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</si>
  <si>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</si>
  <si>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</si>
  <si>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</si>
  <si>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</si>
  <si>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</si>
  <si>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</si>
  <si>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</si>
  <si>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</si>
  <si>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</si>
  <si>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</si>
  <si>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</si>
  <si>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</si>
  <si>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</si>
  <si>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</si>
  <si>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</si>
  <si>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</si>
  <si>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</si>
  <si>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</si>
  <si>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</si>
  <si>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</si>
  <si>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</si>
  <si>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</si>
  <si>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</si>
  <si>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</si>
  <si>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</si>
  <si>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</si>
  <si>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</si>
  <si>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</si>
  <si>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</si>
  <si>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</si>
  <si>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</si>
  <si>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</si>
  <si>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</si>
  <si>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</si>
  <si>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</si>
  <si>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</si>
  <si>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</si>
  <si>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</si>
  <si>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</si>
  <si>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</si>
  <si>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</si>
  <si>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</si>
  <si>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</si>
  <si>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</si>
  <si>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</si>
  <si>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</si>
  <si>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柏市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</si>
  <si>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</si>
  <si>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</si>
  <si>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</si>
  <si>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</si>
  <si>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</si>
  <si>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</si>
  <si>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</si>
  <si>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</si>
  <si>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</si>
  <si>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</si>
  <si>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</si>
  <si>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柏市における平成３０年度時点の特定環境公共下水道の管渠延長は，全体の０．７％であり，対象区域の環境保全を目的に実施している。対象区域は市街化調整区域であり，その運営状況に大規模な変化は予測されていない。
　経営状況としては，経常収支比率及び経費回収率共に適正な水準を保っており，経営状況は安定している。
　</t>
    <phoneticPr fontId="4"/>
  </si>
  <si>
    <t>　平成７年に供用開始されたこともあり，現在のところ老朽化の問題には直面していない。
　ストックマネジメント計画に則り，適切に管理していく。</t>
    <phoneticPr fontId="4"/>
  </si>
  <si>
    <t>　事業の性質上，地域の環境変化を踏まえつつ運営してゆくことが重要である。
　経常費用の圧縮などを行い，引き続き安定運営を心掛けたい。</t>
    <rPh sb="60" eb="62">
      <t>ココロガ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</si>
</sst>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B-4D6F-83B3-C250C9250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0.09</c:v>
                </c:pt>
                <c:pt idx="3">
                  <c:v>0.09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B-4D6F-83B3-C250C9250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D-4229-8614-CC759E246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43.58</c:v>
                </c:pt>
                <c:pt idx="1">
                  <c:v>41.35</c:v>
                </c:pt>
                <c:pt idx="2">
                  <c:v>42.9</c:v>
                </c:pt>
                <c:pt idx="3">
                  <c:v>43.36</c:v>
                </c:pt>
                <c:pt idx="4">
                  <c:v>42.56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FD-4229-8614-CC759E246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97.8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D-4B07-8F89-759FCD8D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82.35</c:v>
                </c:pt>
                <c:pt idx="1">
                  <c:v>82.9</c:v>
                </c:pt>
                <c:pt idx="2">
                  <c:v>83.5</c:v>
                </c:pt>
                <c:pt idx="3">
                  <c:v>83.06</c:v>
                </c:pt>
                <c:pt idx="4">
                  <c:v>83.32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BD-4B07-8F89-759FCD8D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187.59</c:v>
                </c:pt>
                <c:pt idx="1">
                  <c:v>184.59</c:v>
                </c:pt>
                <c:pt idx="2">
                  <c:v>161.53</c:v>
                </c:pt>
                <c:pt idx="3">
                  <c:v>161.82</c:v>
                </c:pt>
                <c:pt idx="4">
                  <c:v>166.64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E8-48BB-BE63-C1AB58D1D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101.24</c:v>
                </c:pt>
                <c:pt idx="1">
                  <c:v>100.94</c:v>
                </c:pt>
                <c:pt idx="2">
                  <c:v>100.85</c:v>
                </c:pt>
                <c:pt idx="3">
                  <c:v>102.13</c:v>
                </c:pt>
                <c:pt idx="4">
                  <c:v>101.72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E8-48BB-BE63-C1AB58D1D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2.61</c:v>
                </c:pt>
                <c:pt idx="1">
                  <c:v>5.23</c:v>
                </c:pt>
                <c:pt idx="2">
                  <c:v>7.76</c:v>
                </c:pt>
                <c:pt idx="3">
                  <c:v>7.76</c:v>
                </c:pt>
                <c:pt idx="4">
                  <c:v>9.92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E-4C25-AB3F-F3D488793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22.34</c:v>
                </c:pt>
                <c:pt idx="1">
                  <c:v>22.79</c:v>
                </c:pt>
                <c:pt idx="2">
                  <c:v>22.77</c:v>
                </c:pt>
                <c:pt idx="3">
                  <c:v>23.93</c:v>
                </c:pt>
                <c:pt idx="4">
                  <c:v>24.68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0E-4C25-AB3F-F3D488793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FC-40CD-89C3-C0F5AB093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0.04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C-40CD-89C3-C0F5AB093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0-47D2-8D8E-04036396A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184.13</c:v>
                </c:pt>
                <c:pt idx="1">
                  <c:v>101.85</c:v>
                </c:pt>
                <c:pt idx="2">
                  <c:v>110.77</c:v>
                </c:pt>
                <c:pt idx="3">
                  <c:v>109.51</c:v>
                </c:pt>
                <c:pt idx="4">
                  <c:v>112.88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40-47D2-8D8E-04036396A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153.63999999999999</c:v>
                </c:pt>
                <c:pt idx="1">
                  <c:v>539.83000000000004</c:v>
                </c:pt>
                <c:pt idx="2">
                  <c:v>619.76</c:v>
                </c:pt>
                <c:pt idx="3">
                  <c:v>823.94</c:v>
                </c:pt>
                <c:pt idx="4">
                  <c:v>990.78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0-4094-95E2-9DBD611B3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63.22</c:v>
                </c:pt>
                <c:pt idx="1">
                  <c:v>49.07</c:v>
                </c:pt>
                <c:pt idx="2">
                  <c:v>46.78</c:v>
                </c:pt>
                <c:pt idx="3">
                  <c:v>47.44</c:v>
                </c:pt>
                <c:pt idx="4">
                  <c:v>49.18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20-4094-95E2-9DBD611B3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445.02</c:v>
                </c:pt>
                <c:pt idx="1">
                  <c:v>404.3</c:v>
                </c:pt>
                <c:pt idx="2">
                  <c:v>394.93</c:v>
                </c:pt>
                <c:pt idx="3">
                  <c:v>363.03</c:v>
                </c:pt>
                <c:pt idx="4">
                  <c:v>334.51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7B-4E37-8F49-8CBA15AB7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1436</c:v>
                </c:pt>
                <c:pt idx="1">
                  <c:v>1434.89</c:v>
                </c:pt>
                <c:pt idx="2">
                  <c:v>1298.9100000000001</c:v>
                </c:pt>
                <c:pt idx="3">
                  <c:v>1243.71</c:v>
                </c:pt>
                <c:pt idx="4">
                  <c:v>1194.1500000000001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7B-4E37-8F49-8CBA15AB7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230.92</c:v>
                </c:pt>
                <c:pt idx="1">
                  <c:v>221.92</c:v>
                </c:pt>
                <c:pt idx="2">
                  <c:v>187.76</c:v>
                </c:pt>
                <c:pt idx="3">
                  <c:v>188.41</c:v>
                </c:pt>
                <c:pt idx="4">
                  <c:v>177.84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5-4761-8473-897303CE2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66.56</c:v>
                </c:pt>
                <c:pt idx="1">
                  <c:v>66.22</c:v>
                </c:pt>
                <c:pt idx="2">
                  <c:v>69.87</c:v>
                </c:pt>
                <c:pt idx="3">
                  <c:v>74.3</c:v>
                </c:pt>
                <c:pt idx="4">
                  <c:v>72.260000000000005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5-4761-8473-897303CE2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106.7</c:v>
                </c:pt>
                <c:pt idx="1">
                  <c:v>114.71</c:v>
                </c:pt>
                <c:pt idx="2">
                  <c:v>135.04</c:v>
                </c:pt>
                <c:pt idx="3">
                  <c:v>127.52</c:v>
                </c:pt>
                <c:pt idx="4">
                  <c:v>149.63999999999999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C9-4EB8-A9DD-5840BE3F4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244.29</c:v>
                </c:pt>
                <c:pt idx="1">
                  <c:v>246.72</c:v>
                </c:pt>
                <c:pt idx="2">
                  <c:v>234.96</c:v>
                </c:pt>
                <c:pt idx="3">
                  <c:v>221.81</c:v>
                </c:pt>
                <c:pt idx="4">
                  <c:v>230.02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C9-4EB8-A9DD-5840BE3F4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【88.06】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千葉県　柏市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420028</v>
      </c>
      <c r="AM8" s="50"/>
      <c r="AN8" s="50"/>
      <c r="AO8" s="50"/>
      <c r="AP8" s="50"/>
      <c r="AQ8" s="50"/>
      <c r="AR8" s="50"/>
      <c r="AS8" s="50"/>
      <c r="AT8" s="45">
        <f>データ!T6</f>
        <v>114.74</v>
      </c>
      <c r="AU8" s="45"/>
      <c r="AV8" s="45"/>
      <c r="AW8" s="45"/>
      <c r="AX8" s="45"/>
      <c r="AY8" s="45"/>
      <c r="AZ8" s="45"/>
      <c r="BA8" s="45"/>
      <c r="BB8" s="45">
        <f>データ!U6</f>
        <v>3660.69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79.38</v>
      </c>
      <c r="J10" s="45"/>
      <c r="K10" s="45"/>
      <c r="L10" s="45"/>
      <c r="M10" s="45"/>
      <c r="N10" s="45"/>
      <c r="O10" s="45"/>
      <c r="P10" s="45">
        <f>データ!P6</f>
        <v>0.32</v>
      </c>
      <c r="Q10" s="45"/>
      <c r="R10" s="45"/>
      <c r="S10" s="45"/>
      <c r="T10" s="45"/>
      <c r="U10" s="45"/>
      <c r="V10" s="45"/>
      <c r="W10" s="45">
        <f>データ!Q6</f>
        <v>79.680000000000007</v>
      </c>
      <c r="X10" s="45"/>
      <c r="Y10" s="45"/>
      <c r="Z10" s="45"/>
      <c r="AA10" s="45"/>
      <c r="AB10" s="45"/>
      <c r="AC10" s="45"/>
      <c r="AD10" s="50">
        <f>データ!R6</f>
        <v>2314</v>
      </c>
      <c r="AE10" s="50"/>
      <c r="AF10" s="50"/>
      <c r="AG10" s="50"/>
      <c r="AH10" s="50"/>
      <c r="AI10" s="50"/>
      <c r="AJ10" s="50"/>
      <c r="AK10" s="2"/>
      <c r="AL10" s="50">
        <f>データ!V6</f>
        <v>1364</v>
      </c>
      <c r="AM10" s="50"/>
      <c r="AN10" s="50"/>
      <c r="AO10" s="50"/>
      <c r="AP10" s="50"/>
      <c r="AQ10" s="50"/>
      <c r="AR10" s="50"/>
      <c r="AS10" s="50"/>
      <c r="AT10" s="45">
        <f>データ!W6</f>
        <v>1.44</v>
      </c>
      <c r="AU10" s="45"/>
      <c r="AV10" s="45"/>
      <c r="AW10" s="45"/>
      <c r="AX10" s="45"/>
      <c r="AY10" s="45"/>
      <c r="AZ10" s="45"/>
      <c r="BA10" s="45"/>
      <c r="BB10" s="45">
        <f>データ!X6</f>
        <v>947.22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108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109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110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【101.92】</v>
      </c>
      <c r="F85" s="26" t="str">
        <f>データ!AT6</f>
        <v>【88.06】</v>
      </c>
      <c r="G85" s="26" t="str">
        <f>データ!BE6</f>
        <v>【54.23】</v>
      </c>
      <c r="H85" s="26" t="str">
        <f>データ!BP6</f>
        <v>【1,209.40】</v>
      </c>
      <c r="I85" s="26" t="str">
        <f>データ!CA6</f>
        <v>【74.48】</v>
      </c>
      <c r="J85" s="26" t="str">
        <f>データ!CL6</f>
        <v>【219.46】</v>
      </c>
      <c r="K85" s="26" t="str">
        <f>データ!CW6</f>
        <v>【42.82】</v>
      </c>
      <c r="L85" s="26" t="str">
        <f>データ!DH6</f>
        <v>【83.36】</v>
      </c>
      <c r="M85" s="26" t="str">
        <f>データ!DS6</f>
        <v>【24.88】</v>
      </c>
      <c r="N85" s="26" t="str">
        <f>データ!ED6</f>
        <v>【0.01】</v>
      </c>
      <c r="O85" s="26" t="str">
        <f>データ!EO6</f>
        <v>【0.12】</v>
      </c>
    </row>
  </sheetData>
  <sheetProtection algorithmName="SHA-512" hashValue="UuloP6I8xchUZjpatk/ZY5VpJIatiXbS6gEkbZrZU2LFg580IIyUBhcgcCc9UlKkbxrGjEkU5SBNhAPMkfB4XA==" saltValue="Gu6TJW+PZIC+ZkPlsemAs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2018</v>
      </c>
      <c r="C6" s="33">
        <f t="shared" ref="C6:X6" si="3">C7</f>
        <v>122173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千葉県　柏市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79.38</v>
      </c>
      <c r="P6" s="34">
        <f t="shared" si="3"/>
        <v>0.32</v>
      </c>
      <c r="Q6" s="34">
        <f t="shared" si="3"/>
        <v>79.680000000000007</v>
      </c>
      <c r="R6" s="34">
        <f t="shared" si="3"/>
        <v>2314</v>
      </c>
      <c r="S6" s="34">
        <f t="shared" si="3"/>
        <v>420028</v>
      </c>
      <c r="T6" s="34">
        <f t="shared" si="3"/>
        <v>114.74</v>
      </c>
      <c r="U6" s="34">
        <f t="shared" si="3"/>
        <v>3660.69</v>
      </c>
      <c r="V6" s="34">
        <f t="shared" si="3"/>
        <v>1364</v>
      </c>
      <c r="W6" s="34">
        <f t="shared" si="3"/>
        <v>1.44</v>
      </c>
      <c r="X6" s="34">
        <f t="shared" si="3"/>
        <v>947.22</v>
      </c>
      <c r="Y6" s="35">
        <f>IF(Y7="",NA(),Y7)</f>
        <v>187.59</v>
      </c>
      <c r="Z6" s="35">
        <f t="shared" ref="Z6:AH6" si="4">IF(Z7="",NA(),Z7)</f>
        <v>184.59</v>
      </c>
      <c r="AA6" s="35">
        <f t="shared" si="4"/>
        <v>161.53</v>
      </c>
      <c r="AB6" s="35">
        <f t="shared" si="4"/>
        <v>161.82</v>
      </c>
      <c r="AC6" s="35">
        <f t="shared" si="4"/>
        <v>166.64</v>
      </c>
      <c r="AD6" s="35">
        <f t="shared" si="4"/>
        <v>101.24</v>
      </c>
      <c r="AE6" s="35">
        <f t="shared" si="4"/>
        <v>100.94</v>
      </c>
      <c r="AF6" s="35">
        <f t="shared" si="4"/>
        <v>100.85</v>
      </c>
      <c r="AG6" s="35">
        <f t="shared" si="4"/>
        <v>102.13</v>
      </c>
      <c r="AH6" s="35">
        <f t="shared" si="4"/>
        <v>101.72</v>
      </c>
      <c r="AI6" s="34" t="str">
        <f>IF(AI7="","",IF(AI7="-","【-】","【"&amp;SUBSTITUTE(TEXT(AI7,"#,##0.00"),"-","△")&amp;"】"))</f>
        <v>【101.92】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184.13</v>
      </c>
      <c r="AP6" s="35">
        <f t="shared" si="5"/>
        <v>101.85</v>
      </c>
      <c r="AQ6" s="35">
        <f t="shared" si="5"/>
        <v>110.77</v>
      </c>
      <c r="AR6" s="35">
        <f t="shared" si="5"/>
        <v>109.51</v>
      </c>
      <c r="AS6" s="35">
        <f t="shared" si="5"/>
        <v>112.88</v>
      </c>
      <c r="AT6" s="34" t="str">
        <f>IF(AT7="","",IF(AT7="-","【-】","【"&amp;SUBSTITUTE(TEXT(AT7,"#,##0.00"),"-","△")&amp;"】"))</f>
        <v>【88.06】</v>
      </c>
      <c r="AU6" s="35">
        <f>IF(AU7="",NA(),AU7)</f>
        <v>153.63999999999999</v>
      </c>
      <c r="AV6" s="35">
        <f t="shared" ref="AV6:BD6" si="6">IF(AV7="",NA(),AV7)</f>
        <v>539.83000000000004</v>
      </c>
      <c r="AW6" s="35">
        <f t="shared" si="6"/>
        <v>619.76</v>
      </c>
      <c r="AX6" s="35">
        <f t="shared" si="6"/>
        <v>823.94</v>
      </c>
      <c r="AY6" s="35">
        <f t="shared" si="6"/>
        <v>990.78</v>
      </c>
      <c r="AZ6" s="35">
        <f t="shared" si="6"/>
        <v>63.22</v>
      </c>
      <c r="BA6" s="35">
        <f t="shared" si="6"/>
        <v>49.07</v>
      </c>
      <c r="BB6" s="35">
        <f t="shared" si="6"/>
        <v>46.78</v>
      </c>
      <c r="BC6" s="35">
        <f t="shared" si="6"/>
        <v>47.44</v>
      </c>
      <c r="BD6" s="35">
        <f t="shared" si="6"/>
        <v>49.18</v>
      </c>
      <c r="BE6" s="34" t="str">
        <f>IF(BE7="","",IF(BE7="-","【-】","【"&amp;SUBSTITUTE(TEXT(BE7,"#,##0.00"),"-","△")&amp;"】"))</f>
        <v>【54.23】</v>
      </c>
      <c r="BF6" s="35">
        <f>IF(BF7="",NA(),BF7)</f>
        <v>445.02</v>
      </c>
      <c r="BG6" s="35">
        <f t="shared" ref="BG6:BO6" si="7">IF(BG7="",NA(),BG7)</f>
        <v>404.3</v>
      </c>
      <c r="BH6" s="35">
        <f t="shared" si="7"/>
        <v>394.93</v>
      </c>
      <c r="BI6" s="35">
        <f t="shared" si="7"/>
        <v>363.03</v>
      </c>
      <c r="BJ6" s="35">
        <f t="shared" si="7"/>
        <v>334.51</v>
      </c>
      <c r="BK6" s="35">
        <f t="shared" si="7"/>
        <v>1436</v>
      </c>
      <c r="BL6" s="35">
        <f t="shared" si="7"/>
        <v>1434.89</v>
      </c>
      <c r="BM6" s="35">
        <f t="shared" si="7"/>
        <v>1298.9100000000001</v>
      </c>
      <c r="BN6" s="35">
        <f t="shared" si="7"/>
        <v>1243.71</v>
      </c>
      <c r="BO6" s="35">
        <f t="shared" si="7"/>
        <v>1194.1500000000001</v>
      </c>
      <c r="BP6" s="34" t="str">
        <f>IF(BP7="","",IF(BP7="-","【-】","【"&amp;SUBSTITUTE(TEXT(BP7,"#,##0.00"),"-","△")&amp;"】"))</f>
        <v>【1,209.40】</v>
      </c>
      <c r="BQ6" s="35">
        <f>IF(BQ7="",NA(),BQ7)</f>
        <v>230.92</v>
      </c>
      <c r="BR6" s="35">
        <f t="shared" ref="BR6:BZ6" si="8">IF(BR7="",NA(),BR7)</f>
        <v>221.92</v>
      </c>
      <c r="BS6" s="35">
        <f t="shared" si="8"/>
        <v>187.76</v>
      </c>
      <c r="BT6" s="35">
        <f t="shared" si="8"/>
        <v>188.41</v>
      </c>
      <c r="BU6" s="35">
        <f t="shared" si="8"/>
        <v>177.84</v>
      </c>
      <c r="BV6" s="35">
        <f t="shared" si="8"/>
        <v>66.56</v>
      </c>
      <c r="BW6" s="35">
        <f t="shared" si="8"/>
        <v>66.22</v>
      </c>
      <c r="BX6" s="35">
        <f t="shared" si="8"/>
        <v>69.87</v>
      </c>
      <c r="BY6" s="35">
        <f t="shared" si="8"/>
        <v>74.3</v>
      </c>
      <c r="BZ6" s="35">
        <f t="shared" si="8"/>
        <v>72.260000000000005</v>
      </c>
      <c r="CA6" s="34" t="str">
        <f>IF(CA7="","",IF(CA7="-","【-】","【"&amp;SUBSTITUTE(TEXT(CA7,"#,##0.00"),"-","△")&amp;"】"))</f>
        <v>【74.48】</v>
      </c>
      <c r="CB6" s="35">
        <f>IF(CB7="",NA(),CB7)</f>
        <v>106.7</v>
      </c>
      <c r="CC6" s="35">
        <f t="shared" ref="CC6:CK6" si="9">IF(CC7="",NA(),CC7)</f>
        <v>114.71</v>
      </c>
      <c r="CD6" s="35">
        <f t="shared" si="9"/>
        <v>135.04</v>
      </c>
      <c r="CE6" s="35">
        <f t="shared" si="9"/>
        <v>127.52</v>
      </c>
      <c r="CF6" s="35">
        <f t="shared" si="9"/>
        <v>149.63999999999999</v>
      </c>
      <c r="CG6" s="35">
        <f t="shared" si="9"/>
        <v>244.29</v>
      </c>
      <c r="CH6" s="35">
        <f t="shared" si="9"/>
        <v>246.72</v>
      </c>
      <c r="CI6" s="35">
        <f t="shared" si="9"/>
        <v>234.96</v>
      </c>
      <c r="CJ6" s="35">
        <f t="shared" si="9"/>
        <v>221.81</v>
      </c>
      <c r="CK6" s="35">
        <f t="shared" si="9"/>
        <v>230.02</v>
      </c>
      <c r="CL6" s="34" t="str">
        <f>IF(CL7="","",IF(CL7="-","【-】","【"&amp;SUBSTITUTE(TEXT(CL7,"#,##0.00"),"-","△")&amp;"】"))</f>
        <v>【219.46】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43.58</v>
      </c>
      <c r="CS6" s="35">
        <f t="shared" si="10"/>
        <v>41.35</v>
      </c>
      <c r="CT6" s="35">
        <f t="shared" si="10"/>
        <v>42.9</v>
      </c>
      <c r="CU6" s="35">
        <f t="shared" si="10"/>
        <v>43.36</v>
      </c>
      <c r="CV6" s="35">
        <f t="shared" si="10"/>
        <v>42.56</v>
      </c>
      <c r="CW6" s="34" t="str">
        <f>IF(CW7="","",IF(CW7="-","【-】","【"&amp;SUBSTITUTE(TEXT(CW7,"#,##0.00"),"-","△")&amp;"】"))</f>
        <v>【42.82】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97.8</v>
      </c>
      <c r="DB6" s="35">
        <f t="shared" si="11"/>
        <v>100</v>
      </c>
      <c r="DC6" s="35">
        <f t="shared" si="11"/>
        <v>82.35</v>
      </c>
      <c r="DD6" s="35">
        <f t="shared" si="11"/>
        <v>82.9</v>
      </c>
      <c r="DE6" s="35">
        <f t="shared" si="11"/>
        <v>83.5</v>
      </c>
      <c r="DF6" s="35">
        <f t="shared" si="11"/>
        <v>83.06</v>
      </c>
      <c r="DG6" s="35">
        <f t="shared" si="11"/>
        <v>83.32</v>
      </c>
      <c r="DH6" s="34" t="str">
        <f>IF(DH7="","",IF(DH7="-","【-】","【"&amp;SUBSTITUTE(TEXT(DH7,"#,##0.00"),"-","△")&amp;"】"))</f>
        <v>【83.36】</v>
      </c>
      <c r="DI6" s="35">
        <f>IF(DI7="",NA(),DI7)</f>
        <v>2.61</v>
      </c>
      <c r="DJ6" s="35">
        <f t="shared" ref="DJ6:DR6" si="12">IF(DJ7="",NA(),DJ7)</f>
        <v>5.23</v>
      </c>
      <c r="DK6" s="35">
        <f t="shared" si="12"/>
        <v>7.76</v>
      </c>
      <c r="DL6" s="35">
        <f t="shared" si="12"/>
        <v>7.76</v>
      </c>
      <c r="DM6" s="35">
        <f t="shared" si="12"/>
        <v>9.92</v>
      </c>
      <c r="DN6" s="35">
        <f t="shared" si="12"/>
        <v>22.34</v>
      </c>
      <c r="DO6" s="35">
        <f t="shared" si="12"/>
        <v>22.79</v>
      </c>
      <c r="DP6" s="35">
        <f t="shared" si="12"/>
        <v>22.77</v>
      </c>
      <c r="DQ6" s="35">
        <f t="shared" si="12"/>
        <v>23.93</v>
      </c>
      <c r="DR6" s="35">
        <f t="shared" si="12"/>
        <v>24.68</v>
      </c>
      <c r="DS6" s="34" t="str">
        <f>IF(DS7="","",IF(DS7="-","【-】","【"&amp;SUBSTITUTE(TEXT(DS7,"#,##0.00"),"-","△")&amp;"】"))</f>
        <v>【24.88】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5">
        <f t="shared" si="13"/>
        <v>0.04</v>
      </c>
      <c r="EA6" s="34">
        <f t="shared" si="13"/>
        <v>0</v>
      </c>
      <c r="EB6" s="34">
        <f t="shared" si="13"/>
        <v>0</v>
      </c>
      <c r="EC6" s="35">
        <f t="shared" si="13"/>
        <v>0.01</v>
      </c>
      <c r="ED6" s="34" t="str">
        <f>IF(ED7="","",IF(ED7="-","【-】","【"&amp;SUBSTITUTE(TEXT(ED7,"#,##0.00"),"-","△")&amp;"】"))</f>
        <v>【0.01】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7.0000000000000007E-2</v>
      </c>
      <c r="EL6" s="35">
        <f t="shared" si="14"/>
        <v>0.09</v>
      </c>
      <c r="EM6" s="35">
        <f t="shared" si="14"/>
        <v>0.09</v>
      </c>
      <c r="EN6" s="35">
        <f t="shared" si="14"/>
        <v>0.13</v>
      </c>
      <c r="EO6" s="34" t="str">
        <f>IF(EO7="","",IF(EO7="-","【-】","【"&amp;SUBSTITUTE(TEXT(EO7,"#,##0.00"),"-","△")&amp;"】"))</f>
        <v>【0.12】</v>
      </c>
    </row>
    <row r="7" spans="1:148" s="36" customFormat="1" x14ac:dyDescent="0.15">
      <c r="A7" s="28"/>
      <c r="B7" s="37">
        <v>2018</v>
      </c>
      <c r="C7" s="37">
        <v>122173</v>
      </c>
      <c r="D7" s="37">
        <v>46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79.38</v>
      </c>
      <c r="P7" s="38">
        <v>0.32</v>
      </c>
      <c r="Q7" s="38">
        <v>79.680000000000007</v>
      </c>
      <c r="R7" s="38">
        <v>2314</v>
      </c>
      <c r="S7" s="38">
        <v>420028</v>
      </c>
      <c r="T7" s="38">
        <v>114.74</v>
      </c>
      <c r="U7" s="38">
        <v>3660.69</v>
      </c>
      <c r="V7" s="38">
        <v>1364</v>
      </c>
      <c r="W7" s="38">
        <v>1.44</v>
      </c>
      <c r="X7" s="38">
        <v>947.22</v>
      </c>
      <c r="Y7" s="38">
        <v>187.59</v>
      </c>
      <c r="Z7" s="38">
        <v>184.59</v>
      </c>
      <c r="AA7" s="38">
        <v>161.53</v>
      </c>
      <c r="AB7" s="38">
        <v>161.82</v>
      </c>
      <c r="AC7" s="38">
        <v>166.64</v>
      </c>
      <c r="AD7" s="38">
        <v>101.24</v>
      </c>
      <c r="AE7" s="38">
        <v>100.94</v>
      </c>
      <c r="AF7" s="38">
        <v>100.85</v>
      </c>
      <c r="AG7" s="38">
        <v>102.13</v>
      </c>
      <c r="AH7" s="38">
        <v>101.72</v>
      </c>
      <c r="AI7" s="38">
        <v>101.92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184.13</v>
      </c>
      <c r="AP7" s="38">
        <v>101.85</v>
      </c>
      <c r="AQ7" s="38">
        <v>110.77</v>
      </c>
      <c r="AR7" s="38">
        <v>109.51</v>
      </c>
      <c r="AS7" s="38">
        <v>112.88</v>
      </c>
      <c r="AT7" s="38">
        <v>88.06</v>
      </c>
      <c r="AU7" s="38">
        <v>153.63999999999999</v>
      </c>
      <c r="AV7" s="38">
        <v>539.83000000000004</v>
      </c>
      <c r="AW7" s="38">
        <v>619.76</v>
      </c>
      <c r="AX7" s="38">
        <v>823.94</v>
      </c>
      <c r="AY7" s="38">
        <v>990.78</v>
      </c>
      <c r="AZ7" s="38">
        <v>63.22</v>
      </c>
      <c r="BA7" s="38">
        <v>49.07</v>
      </c>
      <c r="BB7" s="38">
        <v>46.78</v>
      </c>
      <c r="BC7" s="38">
        <v>47.44</v>
      </c>
      <c r="BD7" s="38">
        <v>49.18</v>
      </c>
      <c r="BE7" s="38">
        <v>54.23</v>
      </c>
      <c r="BF7" s="38">
        <v>445.02</v>
      </c>
      <c r="BG7" s="38">
        <v>404.3</v>
      </c>
      <c r="BH7" s="38">
        <v>394.93</v>
      </c>
      <c r="BI7" s="38">
        <v>363.03</v>
      </c>
      <c r="BJ7" s="38">
        <v>334.51</v>
      </c>
      <c r="BK7" s="38">
        <v>1436</v>
      </c>
      <c r="BL7" s="38">
        <v>1434.89</v>
      </c>
      <c r="BM7" s="38">
        <v>1298.9100000000001</v>
      </c>
      <c r="BN7" s="38">
        <v>1243.71</v>
      </c>
      <c r="BO7" s="38">
        <v>1194.1500000000001</v>
      </c>
      <c r="BP7" s="38">
        <v>1209.4000000000001</v>
      </c>
      <c r="BQ7" s="38">
        <v>230.92</v>
      </c>
      <c r="BR7" s="38">
        <v>221.92</v>
      </c>
      <c r="BS7" s="38">
        <v>187.76</v>
      </c>
      <c r="BT7" s="38">
        <v>188.41</v>
      </c>
      <c r="BU7" s="38">
        <v>177.84</v>
      </c>
      <c r="BV7" s="38">
        <v>66.56</v>
      </c>
      <c r="BW7" s="38">
        <v>66.22</v>
      </c>
      <c r="BX7" s="38">
        <v>69.87</v>
      </c>
      <c r="BY7" s="38">
        <v>74.3</v>
      </c>
      <c r="BZ7" s="38">
        <v>72.260000000000005</v>
      </c>
      <c r="CA7" s="38">
        <v>74.48</v>
      </c>
      <c r="CB7" s="38">
        <v>106.7</v>
      </c>
      <c r="CC7" s="38">
        <v>114.71</v>
      </c>
      <c r="CD7" s="38">
        <v>135.04</v>
      </c>
      <c r="CE7" s="38">
        <v>127.52</v>
      </c>
      <c r="CF7" s="38">
        <v>149.63999999999999</v>
      </c>
      <c r="CG7" s="38">
        <v>244.29</v>
      </c>
      <c r="CH7" s="38">
        <v>246.72</v>
      </c>
      <c r="CI7" s="38">
        <v>234.96</v>
      </c>
      <c r="CJ7" s="38">
        <v>221.81</v>
      </c>
      <c r="CK7" s="38">
        <v>230.02</v>
      </c>
      <c r="CL7" s="38">
        <v>219.46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>
        <v>43.58</v>
      </c>
      <c r="CS7" s="38">
        <v>41.35</v>
      </c>
      <c r="CT7" s="38">
        <v>42.9</v>
      </c>
      <c r="CU7" s="38">
        <v>43.36</v>
      </c>
      <c r="CV7" s="38">
        <v>42.56</v>
      </c>
      <c r="CW7" s="38">
        <v>42.82</v>
      </c>
      <c r="CX7" s="38">
        <v>100</v>
      </c>
      <c r="CY7" s="38">
        <v>100</v>
      </c>
      <c r="CZ7" s="38">
        <v>100</v>
      </c>
      <c r="DA7" s="38">
        <v>97.8</v>
      </c>
      <c r="DB7" s="38">
        <v>100</v>
      </c>
      <c r="DC7" s="38">
        <v>82.35</v>
      </c>
      <c r="DD7" s="38">
        <v>82.9</v>
      </c>
      <c r="DE7" s="38">
        <v>83.5</v>
      </c>
      <c r="DF7" s="38">
        <v>83.06</v>
      </c>
      <c r="DG7" s="38">
        <v>83.32</v>
      </c>
      <c r="DH7" s="38">
        <v>83.36</v>
      </c>
      <c r="DI7" s="38">
        <v>2.61</v>
      </c>
      <c r="DJ7" s="38">
        <v>5.23</v>
      </c>
      <c r="DK7" s="38">
        <v>7.76</v>
      </c>
      <c r="DL7" s="38">
        <v>7.76</v>
      </c>
      <c r="DM7" s="38">
        <v>9.92</v>
      </c>
      <c r="DN7" s="38">
        <v>22.34</v>
      </c>
      <c r="DO7" s="38">
        <v>22.79</v>
      </c>
      <c r="DP7" s="38">
        <v>22.77</v>
      </c>
      <c r="DQ7" s="38">
        <v>23.93</v>
      </c>
      <c r="DR7" s="38">
        <v>24.68</v>
      </c>
      <c r="DS7" s="38">
        <v>24.88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0.04</v>
      </c>
      <c r="EA7" s="38">
        <v>0</v>
      </c>
      <c r="EB7" s="38">
        <v>0</v>
      </c>
      <c r="EC7" s="38">
        <v>0.01</v>
      </c>
      <c r="ED7" s="38">
        <v>0.01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7.0000000000000007E-2</v>
      </c>
      <c r="EL7" s="38">
        <v>0.09</v>
      </c>
      <c r="EM7" s="38">
        <v>0.09</v>
      </c>
      <c r="EN7" s="38">
        <v>0.13</v>
      </c>
      <c r="EO7" s="38">
        <v>0.12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千葉県</cp:lastModifiedBy>
  <cp:lastPrinted>2020-01-21T00:56:55Z</cp:lastPrinted>
  <dcterms:created xsi:type="dcterms:W3CDTF">2019-12-05T04:49:13Z</dcterms:created>
  <dcterms:modified xsi:type="dcterms:W3CDTF">2020-02-18T08:05:26Z</dcterms:modified>
  <cp:category/>
</cp:coreProperties>
</file>