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64.115.13\新共有フォルダ\6理財班\３１年度（Ｒ１年度）\07公営企業\06 経営比較分析表\20200109_１月の定例照会\03団体⇒県\171下水道\"/>
    </mc:Choice>
  </mc:AlternateContent>
  <workbookProtection workbookAlgorithmName="SHA-512" workbookHashValue="GiIOplyJR7BbSflpMPNm+gO79Drn6hd0+2AkMyLcIhr6TVhrlWTpvvkBes53fbBPjM+DWJzA8qaF3zNzlAu8Zw==" workbookSaltValue="F/SI2vAJffUaQvtrF7+Guw==" workbookSpinCount="100000" lockStructure="1"/>
  <bookViews>
    <workbookView xWindow="93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6" i="4"/>
  <c r="C10" i="5" l="1"/>
  <c r="D10" i="5"/>
  <c r="E10" i="5"/>
  <c r="B10" i="5"/>
</calcChain>
</file>

<file path=xl/sharedStrings.xml><?xml version="1.0" encoding="utf-8"?>
<sst xmlns="http://schemas.openxmlformats.org/spreadsheetml/2006/main" count="228" uniqueCount="111">
  <si>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</si>
  <si>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</si>
  <si>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</si>
  <si>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</si>
  <si>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</si>
  <si>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</si>
  <si>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</si>
  <si>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</si>
  <si>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</si>
  <si>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</si>
  <si>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</si>
  <si>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</si>
  <si>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</si>
  <si>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</si>
  <si>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</si>
  <si>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</si>
  <si>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</si>
  <si>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</si>
  <si>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</si>
  <si>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</si>
  <si>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</si>
  <si>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</si>
  <si>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</si>
  <si>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</si>
  <si>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</si>
  <si>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</si>
  <si>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</si>
  <si>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</si>
  <si>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</si>
  <si>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</si>
  <si>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</si>
  <si>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</si>
  <si>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</si>
  <si>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</si>
  <si>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</si>
  <si>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</si>
  <si>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</si>
  <si>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</si>
  <si>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</si>
  <si>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</si>
  <si>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</si>
  <si>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</si>
  <si>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</si>
  <si>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</si>
  <si>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</si>
  <si>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</si>
  <si>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</si>
  <si>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</si>
  <si>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</si>
  <si>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</si>
  <si>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</si>
  <si>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</si>
  <si>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</si>
  <si>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</si>
  <si>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</si>
  <si>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</si>
  <si>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</si>
  <si>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</si>
  <si>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</si>
  <si>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</si>
  <si>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</si>
  <si>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</si>
  <si>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</si>
  <si>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</si>
  <si>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</si>
  <si>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</si>
  <si>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</si>
  <si>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</si>
  <si>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</si>
  <si>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</si>
  <si>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</si>
  <si>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</si>
  <si>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</si>
  <si>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</si>
  <si>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</si>
  <si>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</si>
  <si>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</si>
  <si>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</si>
  <si>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</si>
  <si>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</si>
  <si>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</si>
  <si>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</si>
  <si>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</si>
  <si>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</si>
  <si>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</si>
  <si>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</si>
  <si>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</si>
  <si>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</si>
  <si>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</si>
  <si>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</si>
  <si>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</si>
  <si>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</si>
  <si>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</si>
  <si>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</si>
  <si>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</si>
  <si>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</si>
  <si>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八千代市</t>
  </si>
  <si>
    <t>法適用</t>
  </si>
  <si>
    <t>下水道事業</t>
  </si>
  <si>
    <t>公共下水道</t>
  </si>
  <si>
    <t>Ab</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</si>
  <si>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</si>
  <si>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</si>
  <si>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</si>
  <si>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</si>
  <si>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</si>
  <si>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</si>
  <si>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</si>
  <si>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下水道施設の経年化により「①有形固定資産減価償却率」は増加傾向にあり、類似団体平均並みとなっている。ただし、本市の下水道管渠は昭和43年に布設されたものが最も古く、下水道管渠の法定耐用年数の50年を超えていないため、「②管渠老朽化率」は0となっている。しかし、今後昭和50年代に多く布設した管が耐用年数を迎えるため、指標が急激に上昇していくことが予想される。
　また、管渠の本格的な更新時期を迎えていないため「③管渠改善率」は、平成30年度は0となっているが、これについても今後上昇が見込まれる。</t>
    <rPh sb="36" eb="38">
      <t>ルイジ</t>
    </rPh>
    <rPh sb="38" eb="40">
      <t>ダンタイ</t>
    </rPh>
    <rPh sb="40" eb="42">
      <t>ヘイキン</t>
    </rPh>
    <rPh sb="42" eb="43">
      <t>ナ</t>
    </rPh>
    <phoneticPr fontId="4"/>
  </si>
  <si>
    <t>　平成27年7月に行った使用料の改定による収入の確保により指標は改善傾向が見られ、現状において指標から見た経営状況は概ね良好となっている。
　しかし、今後、人口減少に伴い水需要は減少していくことが見込まれ、また、近い将来には施設の老朽化も表面化してくる。
　このため、将来にわたり安定的に事業を継続していくための取組みを示した「八千代市上下水道事業経営戦略」を見直すとともに、現在策定を進めている「ストックマネジメント計画」の実施により、長期的な視点から計画的に事業を進め、経営基盤の強化を図っていく。</t>
    <rPh sb="21" eb="23">
      <t>シュウニュウ</t>
    </rPh>
    <rPh sb="24" eb="26">
      <t>カクホ</t>
    </rPh>
    <rPh sb="75" eb="77">
      <t>コンゴ</t>
    </rPh>
    <rPh sb="78" eb="80">
      <t>ジンコウ</t>
    </rPh>
    <rPh sb="80" eb="82">
      <t>ゲンショウ</t>
    </rPh>
    <rPh sb="83" eb="84">
      <t>トモナ</t>
    </rPh>
    <rPh sb="85" eb="86">
      <t>ミズ</t>
    </rPh>
    <rPh sb="86" eb="88">
      <t>ジュヨウ</t>
    </rPh>
    <rPh sb="89" eb="91">
      <t>ゲンショウ</t>
    </rPh>
    <rPh sb="98" eb="100">
      <t>ミコ</t>
    </rPh>
    <rPh sb="180" eb="182">
      <t>ミナオ</t>
    </rPh>
    <rPh sb="213" eb="215">
      <t>ジッシ</t>
    </rPh>
    <rPh sb="227" eb="230">
      <t>ケイカクテキ</t>
    </rPh>
    <rPh sb="231" eb="233">
      <t>ジギョウ</t>
    </rPh>
    <rPh sb="234" eb="235">
      <t>スス</t>
    </rPh>
    <rPh sb="237" eb="239">
      <t>ケイエイ</t>
    </rPh>
    <rPh sb="239" eb="241">
      <t>キバン</t>
    </rPh>
    <rPh sb="242" eb="244">
      <t>キョウカ</t>
    </rPh>
    <rPh sb="245" eb="246">
      <t>ハカ</t>
    </rPh>
    <phoneticPr fontId="4"/>
  </si>
  <si>
    <t>「①経常収支比率」及び「⑤経費回収率」は、管渠の維持管理費及び企業債利息の減や、平成27年7月の使用料改定による使用料収入の確保により改善傾向となっているが、今後も経費の削減等に努めながら、毎年度の収支状況を注視していく必要がある。
「③流動比率」は下水道使用料改定による使用料収入の確保に加え、企業債償還金が減少したこと等により改善している。
「④企業債残高対事業規模比率」は類似団体平均と比較して低い状況である。今後、施設の拡張費は減少していく一方、老朽施設の増加に伴い施設の改良費の増加が見込まれるため、将来実施していく事業の規模を適切に把握していくとともに、使用料水準の妥当性を判断しながら、計画的に事業を実施していく必要がある。
「⑥汚水処理原価」は昨年度に比べ、汚水管渠維持管理費の減などの影響により減少し、類似団体平均を下回っている。
「⑧水洗化率」は非常に高い水準となっている。引き続き、未接続の解消に努めていく。</t>
    <rPh sb="21" eb="23">
      <t>カンキョ</t>
    </rPh>
    <rPh sb="24" eb="26">
      <t>イジ</t>
    </rPh>
    <rPh sb="26" eb="29">
      <t>カンリヒ</t>
    </rPh>
    <rPh sb="29" eb="30">
      <t>オヨ</t>
    </rPh>
    <rPh sb="31" eb="33">
      <t>キギョウ</t>
    </rPh>
    <rPh sb="33" eb="34">
      <t>サイ</t>
    </rPh>
    <rPh sb="34" eb="36">
      <t>リソク</t>
    </rPh>
    <rPh sb="51" eb="53">
      <t>カイテイ</t>
    </rPh>
    <rPh sb="56" eb="59">
      <t>シヨウリョウ</t>
    </rPh>
    <rPh sb="59" eb="61">
      <t>シュウニュウ</t>
    </rPh>
    <rPh sb="62" eb="64">
      <t>カクホ</t>
    </rPh>
    <rPh sb="79" eb="81">
      <t>コンゴ</t>
    </rPh>
    <rPh sb="95" eb="98">
      <t>マイネンド</t>
    </rPh>
    <rPh sb="99" eb="101">
      <t>シュウシ</t>
    </rPh>
    <rPh sb="101" eb="103">
      <t>ジョウキョウ</t>
    </rPh>
    <rPh sb="131" eb="133">
      <t>カイテイ</t>
    </rPh>
    <rPh sb="136" eb="138">
      <t>シヨウ</t>
    </rPh>
    <rPh sb="189" eb="191">
      <t>ルイジ</t>
    </rPh>
    <rPh sb="191" eb="193">
      <t>ダンタイ</t>
    </rPh>
    <rPh sb="193" eb="195">
      <t>ヘイキン</t>
    </rPh>
    <rPh sb="196" eb="198">
      <t>ヒカク</t>
    </rPh>
    <rPh sb="200" eb="201">
      <t>ヒク</t>
    </rPh>
    <rPh sb="202" eb="204">
      <t>ジョウキョウ</t>
    </rPh>
    <rPh sb="211" eb="213">
      <t>シセツ</t>
    </rPh>
    <rPh sb="214" eb="216">
      <t>カクチョウ</t>
    </rPh>
    <rPh sb="216" eb="217">
      <t>ヒ</t>
    </rPh>
    <rPh sb="218" eb="220">
      <t>ゲンショウ</t>
    </rPh>
    <rPh sb="224" eb="226">
      <t>イッポウ</t>
    </rPh>
    <rPh sb="235" eb="236">
      <t>トモナ</t>
    </rPh>
    <rPh sb="237" eb="239">
      <t>シセツ</t>
    </rPh>
    <rPh sb="240" eb="242">
      <t>カイリョウ</t>
    </rPh>
    <rPh sb="242" eb="243">
      <t>ヒ</t>
    </rPh>
    <rPh sb="244" eb="246">
      <t>ゾウカ</t>
    </rPh>
    <rPh sb="255" eb="257">
      <t>ショウライ</t>
    </rPh>
    <rPh sb="257" eb="259">
      <t>ジッシ</t>
    </rPh>
    <rPh sb="263" eb="265">
      <t>ジギョウ</t>
    </rPh>
    <rPh sb="266" eb="268">
      <t>キボ</t>
    </rPh>
    <rPh sb="269" eb="271">
      <t>テキセツ</t>
    </rPh>
    <rPh sb="272" eb="274">
      <t>ハアク</t>
    </rPh>
    <rPh sb="283" eb="286">
      <t>シヨウリョウ</t>
    </rPh>
    <rPh sb="286" eb="288">
      <t>スイジュン</t>
    </rPh>
    <rPh sb="289" eb="292">
      <t>ダトウセイ</t>
    </rPh>
    <rPh sb="293" eb="295">
      <t>ハンダン</t>
    </rPh>
    <rPh sb="300" eb="303">
      <t>ケイカクテキ</t>
    </rPh>
    <rPh sb="304" eb="306">
      <t>ジギョウ</t>
    </rPh>
    <rPh sb="307" eb="309">
      <t>ジッシ</t>
    </rPh>
    <rPh sb="313" eb="315">
      <t>ヒツヨウ</t>
    </rPh>
    <rPh sb="356" eb="358">
      <t>ゲンショウ</t>
    </rPh>
    <rPh sb="367" eb="369">
      <t>シタマワ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</si>
</sst>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0.01</c:v>
                </c:pt>
                <c:pt idx="1">
                  <c:v>0.03</c:v>
                </c:pt>
                <c:pt idx="2">
                  <c:v>0.03</c:v>
                </c:pt>
                <c:pt idx="3" formatCode="#,##0.00;&quot;△&quot;#,##0.00">
                  <c:v>0</c:v>
                </c:pt>
                <c:pt idx="4" formatCode="#,##0.00;&quot;△&quot;#,##0.00">
                  <c:v>0</c:v>
                </c:pt>
              </c:numCache>
            </c:numRef>
          </c:val>
          <c:extLst>
            <c:ext xmlns:c16="http://schemas.microsoft.com/office/drawing/2014/chart" uri="{C3380CC4-5D6E-409C-BE32-E72D297353CC}">
              <c16:uniqueId val="{00000000-18BD-46A5-8565-F3323D9C2153}"/>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c:v>
                </c:pt>
                <c:pt idx="1">
                  <c:v>0.11</c:v>
                </c:pt>
                <c:pt idx="2">
                  <c:v>0.13</c:v>
                </c:pt>
                <c:pt idx="3">
                  <c:v>0.1</c:v>
                </c:pt>
                <c:pt idx="4">
                  <c:v>0.12</c:v>
                </c:pt>
              </c:numCache>
            </c:numRef>
          </c:val>
          <c:smooth val="0"/>
          <c:extLst>
            <c:ext xmlns:c16="http://schemas.microsoft.com/office/drawing/2014/chart" uri="{C3380CC4-5D6E-409C-BE32-E72D297353CC}">
              <c16:uniqueId val="{00000001-18BD-46A5-8565-F3323D9C2153}"/>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ge"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499-42A7-8E36-252AC6D71508}"/>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69.95</c:v>
                </c:pt>
                <c:pt idx="1">
                  <c:v>72.239999999999995</c:v>
                </c:pt>
                <c:pt idx="2">
                  <c:v>69.23</c:v>
                </c:pt>
                <c:pt idx="3">
                  <c:v>70.37</c:v>
                </c:pt>
                <c:pt idx="4">
                  <c:v>68.3</c:v>
                </c:pt>
              </c:numCache>
            </c:numRef>
          </c:val>
          <c:smooth val="0"/>
          <c:extLst>
            <c:ext xmlns:c16="http://schemas.microsoft.com/office/drawing/2014/chart" uri="{C3380CC4-5D6E-409C-BE32-E72D297353CC}">
              <c16:uniqueId val="{00000001-E499-42A7-8E36-252AC6D71508}"/>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ge"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99.1</c:v>
                </c:pt>
                <c:pt idx="1">
                  <c:v>99.08</c:v>
                </c:pt>
                <c:pt idx="2">
                  <c:v>99.17</c:v>
                </c:pt>
                <c:pt idx="3">
                  <c:v>99.06</c:v>
                </c:pt>
                <c:pt idx="4">
                  <c:v>99.12</c:v>
                </c:pt>
              </c:numCache>
            </c:numRef>
          </c:val>
          <c:extLst>
            <c:ext xmlns:c16="http://schemas.microsoft.com/office/drawing/2014/chart" uri="{C3380CC4-5D6E-409C-BE32-E72D297353CC}">
              <c16:uniqueId val="{00000000-983E-4B5A-AC04-0C483BA116FD}"/>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96.69</c:v>
                </c:pt>
                <c:pt idx="1">
                  <c:v>96.84</c:v>
                </c:pt>
                <c:pt idx="2">
                  <c:v>96.84</c:v>
                </c:pt>
                <c:pt idx="3">
                  <c:v>96.75</c:v>
                </c:pt>
                <c:pt idx="4">
                  <c:v>96.78</c:v>
                </c:pt>
              </c:numCache>
            </c:numRef>
          </c:val>
          <c:smooth val="0"/>
          <c:extLst>
            <c:ext xmlns:c16="http://schemas.microsoft.com/office/drawing/2014/chart" uri="{C3380CC4-5D6E-409C-BE32-E72D297353CC}">
              <c16:uniqueId val="{00000001-983E-4B5A-AC04-0C483BA116FD}"/>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ge"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100.29</c:v>
                </c:pt>
                <c:pt idx="1">
                  <c:v>103.17</c:v>
                </c:pt>
                <c:pt idx="2">
                  <c:v>107.01</c:v>
                </c:pt>
                <c:pt idx="3">
                  <c:v>105.23</c:v>
                </c:pt>
                <c:pt idx="4">
                  <c:v>105.7</c:v>
                </c:pt>
              </c:numCache>
            </c:numRef>
          </c:val>
          <c:extLst>
            <c:ext xmlns:c16="http://schemas.microsoft.com/office/drawing/2014/chart" uri="{C3380CC4-5D6E-409C-BE32-E72D297353CC}">
              <c16:uniqueId val="{00000000-E842-4DE3-937E-0730E0AF8ABE}"/>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104.63</c:v>
                </c:pt>
                <c:pt idx="1">
                  <c:v>105.91</c:v>
                </c:pt>
                <c:pt idx="2">
                  <c:v>106.96</c:v>
                </c:pt>
                <c:pt idx="3">
                  <c:v>106.55</c:v>
                </c:pt>
                <c:pt idx="4">
                  <c:v>106.78</c:v>
                </c:pt>
              </c:numCache>
            </c:numRef>
          </c:val>
          <c:smooth val="0"/>
          <c:extLst>
            <c:ext xmlns:c16="http://schemas.microsoft.com/office/drawing/2014/chart" uri="{C3380CC4-5D6E-409C-BE32-E72D297353CC}">
              <c16:uniqueId val="{00000001-E842-4DE3-937E-0730E0AF8ABE}"/>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ge"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18.27</c:v>
                </c:pt>
                <c:pt idx="1">
                  <c:v>20.7</c:v>
                </c:pt>
                <c:pt idx="2">
                  <c:v>23.17</c:v>
                </c:pt>
                <c:pt idx="3">
                  <c:v>25.74</c:v>
                </c:pt>
                <c:pt idx="4">
                  <c:v>27.73</c:v>
                </c:pt>
              </c:numCache>
            </c:numRef>
          </c:val>
          <c:extLst>
            <c:ext xmlns:c16="http://schemas.microsoft.com/office/drawing/2014/chart" uri="{C3380CC4-5D6E-409C-BE32-E72D297353CC}">
              <c16:uniqueId val="{00000000-E051-470E-B164-9E9B5529A507}"/>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25.54</c:v>
                </c:pt>
                <c:pt idx="1">
                  <c:v>22.87</c:v>
                </c:pt>
                <c:pt idx="2">
                  <c:v>28.42</c:v>
                </c:pt>
                <c:pt idx="3">
                  <c:v>28.24</c:v>
                </c:pt>
                <c:pt idx="4">
                  <c:v>29.38</c:v>
                </c:pt>
              </c:numCache>
            </c:numRef>
          </c:val>
          <c:smooth val="0"/>
          <c:extLst>
            <c:ext xmlns:c16="http://schemas.microsoft.com/office/drawing/2014/chart" uri="{C3380CC4-5D6E-409C-BE32-E72D297353CC}">
              <c16:uniqueId val="{00000001-E051-470E-B164-9E9B5529A507}"/>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ge"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5CA-4850-881E-E3753AFB0443}"/>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1.39</c:v>
                </c:pt>
                <c:pt idx="1">
                  <c:v>1.2</c:v>
                </c:pt>
                <c:pt idx="2">
                  <c:v>3.01</c:v>
                </c:pt>
                <c:pt idx="3">
                  <c:v>3.67</c:v>
                </c:pt>
                <c:pt idx="4">
                  <c:v>3.45</c:v>
                </c:pt>
              </c:numCache>
            </c:numRef>
          </c:val>
          <c:smooth val="0"/>
          <c:extLst>
            <c:ext xmlns:c16="http://schemas.microsoft.com/office/drawing/2014/chart" uri="{C3380CC4-5D6E-409C-BE32-E72D297353CC}">
              <c16:uniqueId val="{00000001-95CA-4850-881E-E3753AFB0443}"/>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ge"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448-4247-A3E9-DEC6C84947A3}"/>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formatCode="#,##0.00;&quot;△&quot;#,##0.00;&quot;-&quot;">
                  <c:v>0.1</c:v>
                </c:pt>
                <c:pt idx="1">
                  <c:v>0</c:v>
                </c:pt>
                <c:pt idx="2">
                  <c:v>0</c:v>
                </c:pt>
                <c:pt idx="3" formatCode="#,##0.00;&quot;△&quot;#,##0.00;&quot;-&quot;">
                  <c:v>0.41</c:v>
                </c:pt>
                <c:pt idx="4" formatCode="#,##0.00;&quot;△&quot;#,##0.00;&quot;-&quot;">
                  <c:v>0.19</c:v>
                </c:pt>
              </c:numCache>
            </c:numRef>
          </c:val>
          <c:smooth val="0"/>
          <c:extLst>
            <c:ext xmlns:c16="http://schemas.microsoft.com/office/drawing/2014/chart" uri="{C3380CC4-5D6E-409C-BE32-E72D297353CC}">
              <c16:uniqueId val="{00000001-8448-4247-A3E9-DEC6C84947A3}"/>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ge"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43.43</c:v>
                </c:pt>
                <c:pt idx="1">
                  <c:v>61.28</c:v>
                </c:pt>
                <c:pt idx="2">
                  <c:v>94.39</c:v>
                </c:pt>
                <c:pt idx="3">
                  <c:v>133.69999999999999</c:v>
                </c:pt>
                <c:pt idx="4">
                  <c:v>188.41</c:v>
                </c:pt>
              </c:numCache>
            </c:numRef>
          </c:val>
          <c:extLst>
            <c:ext xmlns:c16="http://schemas.microsoft.com/office/drawing/2014/chart" uri="{C3380CC4-5D6E-409C-BE32-E72D297353CC}">
              <c16:uniqueId val="{00000000-5653-4493-9C77-A5D8095DAE7D}"/>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72.66</c:v>
                </c:pt>
                <c:pt idx="1">
                  <c:v>66.900000000000006</c:v>
                </c:pt>
                <c:pt idx="2">
                  <c:v>72.739999999999995</c:v>
                </c:pt>
                <c:pt idx="3">
                  <c:v>83.46</c:v>
                </c:pt>
                <c:pt idx="4">
                  <c:v>80.64</c:v>
                </c:pt>
              </c:numCache>
            </c:numRef>
          </c:val>
          <c:smooth val="0"/>
          <c:extLst>
            <c:ext xmlns:c16="http://schemas.microsoft.com/office/drawing/2014/chart" uri="{C3380CC4-5D6E-409C-BE32-E72D297353CC}">
              <c16:uniqueId val="{00000001-5653-4493-9C77-A5D8095DAE7D}"/>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ge"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404.98</c:v>
                </c:pt>
                <c:pt idx="1">
                  <c:v>380.98</c:v>
                </c:pt>
                <c:pt idx="2">
                  <c:v>357.65</c:v>
                </c:pt>
                <c:pt idx="3">
                  <c:v>352.37</c:v>
                </c:pt>
                <c:pt idx="4">
                  <c:v>357.61</c:v>
                </c:pt>
              </c:numCache>
            </c:numRef>
          </c:val>
          <c:extLst>
            <c:ext xmlns:c16="http://schemas.microsoft.com/office/drawing/2014/chart" uri="{C3380CC4-5D6E-409C-BE32-E72D297353CC}">
              <c16:uniqueId val="{00000000-06F7-4030-BDE5-255CC67DFDBF}"/>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607.52</c:v>
                </c:pt>
                <c:pt idx="1">
                  <c:v>643.19000000000005</c:v>
                </c:pt>
                <c:pt idx="2">
                  <c:v>596.44000000000005</c:v>
                </c:pt>
                <c:pt idx="3">
                  <c:v>612.6</c:v>
                </c:pt>
                <c:pt idx="4">
                  <c:v>606.79999999999995</c:v>
                </c:pt>
              </c:numCache>
            </c:numRef>
          </c:val>
          <c:smooth val="0"/>
          <c:extLst>
            <c:ext xmlns:c16="http://schemas.microsoft.com/office/drawing/2014/chart" uri="{C3380CC4-5D6E-409C-BE32-E72D297353CC}">
              <c16:uniqueId val="{00000001-06F7-4030-BDE5-255CC67DFDBF}"/>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ge"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99.79</c:v>
                </c:pt>
                <c:pt idx="1">
                  <c:v>104.86</c:v>
                </c:pt>
                <c:pt idx="2">
                  <c:v>109.83</c:v>
                </c:pt>
                <c:pt idx="3">
                  <c:v>107.77</c:v>
                </c:pt>
                <c:pt idx="4">
                  <c:v>108.96</c:v>
                </c:pt>
              </c:numCache>
            </c:numRef>
          </c:val>
          <c:extLst>
            <c:ext xmlns:c16="http://schemas.microsoft.com/office/drawing/2014/chart" uri="{C3380CC4-5D6E-409C-BE32-E72D297353CC}">
              <c16:uniqueId val="{00000000-439F-4CB8-A1CB-48C717F27E69}"/>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96.91</c:v>
                </c:pt>
                <c:pt idx="1">
                  <c:v>101.54</c:v>
                </c:pt>
                <c:pt idx="2">
                  <c:v>102.42</c:v>
                </c:pt>
                <c:pt idx="3">
                  <c:v>100.97</c:v>
                </c:pt>
                <c:pt idx="4">
                  <c:v>101.84</c:v>
                </c:pt>
              </c:numCache>
            </c:numRef>
          </c:val>
          <c:smooth val="0"/>
          <c:extLst>
            <c:ext xmlns:c16="http://schemas.microsoft.com/office/drawing/2014/chart" uri="{C3380CC4-5D6E-409C-BE32-E72D297353CC}">
              <c16:uniqueId val="{00000001-439F-4CB8-A1CB-48C717F27E69}"/>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ge"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122.86</c:v>
                </c:pt>
                <c:pt idx="1">
                  <c:v>120.11</c:v>
                </c:pt>
                <c:pt idx="2">
                  <c:v>116.33</c:v>
                </c:pt>
                <c:pt idx="3">
                  <c:v>118.48</c:v>
                </c:pt>
                <c:pt idx="4">
                  <c:v>116.6</c:v>
                </c:pt>
              </c:numCache>
            </c:numRef>
          </c:val>
          <c:extLst>
            <c:ext xmlns:c16="http://schemas.microsoft.com/office/drawing/2014/chart" uri="{C3380CC4-5D6E-409C-BE32-E72D297353CC}">
              <c16:uniqueId val="{00000000-27F9-45D2-80DD-57E45E9D4A9D}"/>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120.5</c:v>
                </c:pt>
                <c:pt idx="1">
                  <c:v>116.15</c:v>
                </c:pt>
                <c:pt idx="2">
                  <c:v>116.2</c:v>
                </c:pt>
                <c:pt idx="3">
                  <c:v>118.78</c:v>
                </c:pt>
                <c:pt idx="4">
                  <c:v>119.39</c:v>
                </c:pt>
              </c:numCache>
            </c:numRef>
          </c:val>
          <c:smooth val="0"/>
          <c:extLst>
            <c:ext xmlns:c16="http://schemas.microsoft.com/office/drawing/2014/chart" uri="{C3380CC4-5D6E-409C-BE32-E72D297353CC}">
              <c16:uniqueId val="{00000001-27F9-45D2-80DD-57E45E9D4A9D}"/>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ge"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【69.49】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【38.60】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千葉県　八千代市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Ab</v>
      </c>
      <c r="X8" s="71"/>
      <c r="Y8" s="71"/>
      <c r="Z8" s="71"/>
      <c r="AA8" s="71"/>
      <c r="AB8" s="71"/>
      <c r="AC8" s="71"/>
      <c r="AD8" s="72" t="str">
        <f>データ!$M$6</f>
        <v>自治体職員</v>
      </c>
      <c r="AE8" s="72"/>
      <c r="AF8" s="72"/>
      <c r="AG8" s="72"/>
      <c r="AH8" s="72"/>
      <c r="AI8" s="72"/>
      <c r="AJ8" s="72"/>
      <c r="AK8" s="3"/>
      <c r="AL8" s="68">
        <f>データ!S6</f>
        <v>198858</v>
      </c>
      <c r="AM8" s="68"/>
      <c r="AN8" s="68"/>
      <c r="AO8" s="68"/>
      <c r="AP8" s="68"/>
      <c r="AQ8" s="68"/>
      <c r="AR8" s="68"/>
      <c r="AS8" s="68"/>
      <c r="AT8" s="67">
        <f>データ!T6</f>
        <v>51.39</v>
      </c>
      <c r="AU8" s="67"/>
      <c r="AV8" s="67"/>
      <c r="AW8" s="67"/>
      <c r="AX8" s="67"/>
      <c r="AY8" s="67"/>
      <c r="AZ8" s="67"/>
      <c r="BA8" s="67"/>
      <c r="BB8" s="67">
        <f>データ!U6</f>
        <v>3869.59</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f>データ!O6</f>
        <v>79.069999999999993</v>
      </c>
      <c r="J10" s="67"/>
      <c r="K10" s="67"/>
      <c r="L10" s="67"/>
      <c r="M10" s="67"/>
      <c r="N10" s="67"/>
      <c r="O10" s="67"/>
      <c r="P10" s="67">
        <f>データ!P6</f>
        <v>92.28</v>
      </c>
      <c r="Q10" s="67"/>
      <c r="R10" s="67"/>
      <c r="S10" s="67"/>
      <c r="T10" s="67"/>
      <c r="U10" s="67"/>
      <c r="V10" s="67"/>
      <c r="W10" s="67">
        <f>データ!Q6</f>
        <v>83.96</v>
      </c>
      <c r="X10" s="67"/>
      <c r="Y10" s="67"/>
      <c r="Z10" s="67"/>
      <c r="AA10" s="67"/>
      <c r="AB10" s="67"/>
      <c r="AC10" s="67"/>
      <c r="AD10" s="68">
        <f>データ!R6</f>
        <v>2062</v>
      </c>
      <c r="AE10" s="68"/>
      <c r="AF10" s="68"/>
      <c r="AG10" s="68"/>
      <c r="AH10" s="68"/>
      <c r="AI10" s="68"/>
      <c r="AJ10" s="68"/>
      <c r="AK10" s="2"/>
      <c r="AL10" s="68">
        <f>データ!V6</f>
        <v>183609</v>
      </c>
      <c r="AM10" s="68"/>
      <c r="AN10" s="68"/>
      <c r="AO10" s="68"/>
      <c r="AP10" s="68"/>
      <c r="AQ10" s="68"/>
      <c r="AR10" s="68"/>
      <c r="AS10" s="68"/>
      <c r="AT10" s="67">
        <f>データ!W6</f>
        <v>19.760000000000002</v>
      </c>
      <c r="AU10" s="67"/>
      <c r="AV10" s="67"/>
      <c r="AW10" s="67"/>
      <c r="AX10" s="67"/>
      <c r="AY10" s="67"/>
      <c r="AZ10" s="67"/>
      <c r="BA10" s="67"/>
      <c r="BB10" s="67">
        <f>データ!X6</f>
        <v>9291.9500000000007</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110</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108</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109</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【108.69】</v>
      </c>
      <c r="F85" s="26" t="str">
        <f>データ!AT6</f>
        <v>【3.28】</v>
      </c>
      <c r="G85" s="26" t="str">
        <f>データ!BE6</f>
        <v>【69.49】</v>
      </c>
      <c r="H85" s="26" t="str">
        <f>データ!BP6</f>
        <v>【682.78】</v>
      </c>
      <c r="I85" s="26" t="str">
        <f>データ!CA6</f>
        <v>【100.91】</v>
      </c>
      <c r="J85" s="26" t="str">
        <f>データ!CL6</f>
        <v>【136.86】</v>
      </c>
      <c r="K85" s="26" t="str">
        <f>データ!CW6</f>
        <v>【58.98】</v>
      </c>
      <c r="L85" s="26" t="str">
        <f>データ!DH6</f>
        <v>【95.20】</v>
      </c>
      <c r="M85" s="26" t="str">
        <f>データ!DS6</f>
        <v>【38.60】</v>
      </c>
      <c r="N85" s="26" t="str">
        <f>データ!ED6</f>
        <v>【5.64】</v>
      </c>
      <c r="O85" s="26" t="str">
        <f>データ!EO6</f>
        <v>【0.23】</v>
      </c>
    </row>
  </sheetData>
  <sheetProtection algorithmName="SHA-512" hashValue="eci00pMFEFReVOS5qJurLD4uLv3MQMNPqjGGqnWHxxmLFP0OK8KIfFK+yGUlKwovGQ4dYYkuE8yUYyG8Mlfe9g==" saltValue="cwniw0FhPAQV4qUCMiaqd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6" t="s">
        <v>52</v>
      </c>
      <c r="I3" s="77"/>
      <c r="J3" s="77"/>
      <c r="K3" s="77"/>
      <c r="L3" s="77"/>
      <c r="M3" s="77"/>
      <c r="N3" s="77"/>
      <c r="O3" s="77"/>
      <c r="P3" s="77"/>
      <c r="Q3" s="77"/>
      <c r="R3" s="77"/>
      <c r="S3" s="77"/>
      <c r="T3" s="77"/>
      <c r="U3" s="77"/>
      <c r="V3" s="77"/>
      <c r="W3" s="77"/>
      <c r="X3" s="78"/>
      <c r="Y3" s="82" t="s">
        <v>53</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54</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8" x14ac:dyDescent="0.15">
      <c r="A4" s="28" t="s">
        <v>55</v>
      </c>
      <c r="B4" s="30"/>
      <c r="C4" s="30"/>
      <c r="D4" s="30"/>
      <c r="E4" s="30"/>
      <c r="F4" s="30"/>
      <c r="G4" s="30"/>
      <c r="H4" s="79"/>
      <c r="I4" s="80"/>
      <c r="J4" s="80"/>
      <c r="K4" s="80"/>
      <c r="L4" s="80"/>
      <c r="M4" s="80"/>
      <c r="N4" s="80"/>
      <c r="O4" s="80"/>
      <c r="P4" s="80"/>
      <c r="Q4" s="80"/>
      <c r="R4" s="80"/>
      <c r="S4" s="80"/>
      <c r="T4" s="80"/>
      <c r="U4" s="80"/>
      <c r="V4" s="80"/>
      <c r="W4" s="80"/>
      <c r="X4" s="81"/>
      <c r="Y4" s="75" t="s">
        <v>56</v>
      </c>
      <c r="Z4" s="75"/>
      <c r="AA4" s="75"/>
      <c r="AB4" s="75"/>
      <c r="AC4" s="75"/>
      <c r="AD4" s="75"/>
      <c r="AE4" s="75"/>
      <c r="AF4" s="75"/>
      <c r="AG4" s="75"/>
      <c r="AH4" s="75"/>
      <c r="AI4" s="75"/>
      <c r="AJ4" s="75" t="s">
        <v>57</v>
      </c>
      <c r="AK4" s="75"/>
      <c r="AL4" s="75"/>
      <c r="AM4" s="75"/>
      <c r="AN4" s="75"/>
      <c r="AO4" s="75"/>
      <c r="AP4" s="75"/>
      <c r="AQ4" s="75"/>
      <c r="AR4" s="75"/>
      <c r="AS4" s="75"/>
      <c r="AT4" s="75"/>
      <c r="AU4" s="75" t="s">
        <v>58</v>
      </c>
      <c r="AV4" s="75"/>
      <c r="AW4" s="75"/>
      <c r="AX4" s="75"/>
      <c r="AY4" s="75"/>
      <c r="AZ4" s="75"/>
      <c r="BA4" s="75"/>
      <c r="BB4" s="75"/>
      <c r="BC4" s="75"/>
      <c r="BD4" s="75"/>
      <c r="BE4" s="75"/>
      <c r="BF4" s="75" t="s">
        <v>59</v>
      </c>
      <c r="BG4" s="75"/>
      <c r="BH4" s="75"/>
      <c r="BI4" s="75"/>
      <c r="BJ4" s="75"/>
      <c r="BK4" s="75"/>
      <c r="BL4" s="75"/>
      <c r="BM4" s="75"/>
      <c r="BN4" s="75"/>
      <c r="BO4" s="75"/>
      <c r="BP4" s="75"/>
      <c r="BQ4" s="75" t="s">
        <v>60</v>
      </c>
      <c r="BR4" s="75"/>
      <c r="BS4" s="75"/>
      <c r="BT4" s="75"/>
      <c r="BU4" s="75"/>
      <c r="BV4" s="75"/>
      <c r="BW4" s="75"/>
      <c r="BX4" s="75"/>
      <c r="BY4" s="75"/>
      <c r="BZ4" s="75"/>
      <c r="CA4" s="75"/>
      <c r="CB4" s="75" t="s">
        <v>61</v>
      </c>
      <c r="CC4" s="75"/>
      <c r="CD4" s="75"/>
      <c r="CE4" s="75"/>
      <c r="CF4" s="75"/>
      <c r="CG4" s="75"/>
      <c r="CH4" s="75"/>
      <c r="CI4" s="75"/>
      <c r="CJ4" s="75"/>
      <c r="CK4" s="75"/>
      <c r="CL4" s="75"/>
      <c r="CM4" s="75" t="s">
        <v>62</v>
      </c>
      <c r="CN4" s="75"/>
      <c r="CO4" s="75"/>
      <c r="CP4" s="75"/>
      <c r="CQ4" s="75"/>
      <c r="CR4" s="75"/>
      <c r="CS4" s="75"/>
      <c r="CT4" s="75"/>
      <c r="CU4" s="75"/>
      <c r="CV4" s="75"/>
      <c r="CW4" s="75"/>
      <c r="CX4" s="75" t="s">
        <v>63</v>
      </c>
      <c r="CY4" s="75"/>
      <c r="CZ4" s="75"/>
      <c r="DA4" s="75"/>
      <c r="DB4" s="75"/>
      <c r="DC4" s="75"/>
      <c r="DD4" s="75"/>
      <c r="DE4" s="75"/>
      <c r="DF4" s="75"/>
      <c r="DG4" s="75"/>
      <c r="DH4" s="75"/>
      <c r="DI4" s="75" t="s">
        <v>64</v>
      </c>
      <c r="DJ4" s="75"/>
      <c r="DK4" s="75"/>
      <c r="DL4" s="75"/>
      <c r="DM4" s="75"/>
      <c r="DN4" s="75"/>
      <c r="DO4" s="75"/>
      <c r="DP4" s="75"/>
      <c r="DQ4" s="75"/>
      <c r="DR4" s="75"/>
      <c r="DS4" s="75"/>
      <c r="DT4" s="75" t="s">
        <v>65</v>
      </c>
      <c r="DU4" s="75"/>
      <c r="DV4" s="75"/>
      <c r="DW4" s="75"/>
      <c r="DX4" s="75"/>
      <c r="DY4" s="75"/>
      <c r="DZ4" s="75"/>
      <c r="EA4" s="75"/>
      <c r="EB4" s="75"/>
      <c r="EC4" s="75"/>
      <c r="ED4" s="75"/>
      <c r="EE4" s="75" t="s">
        <v>66</v>
      </c>
      <c r="EF4" s="75"/>
      <c r="EG4" s="75"/>
      <c r="EH4" s="75"/>
      <c r="EI4" s="75"/>
      <c r="EJ4" s="75"/>
      <c r="EK4" s="75"/>
      <c r="EL4" s="75"/>
      <c r="EM4" s="75"/>
      <c r="EN4" s="75"/>
      <c r="EO4" s="75"/>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2018</v>
      </c>
      <c r="C6" s="33">
        <f t="shared" ref="C6:X6" si="3">C7</f>
        <v>122211</v>
      </c>
      <c r="D6" s="33">
        <f t="shared" si="3"/>
        <v>46</v>
      </c>
      <c r="E6" s="33">
        <f t="shared" si="3"/>
        <v>17</v>
      </c>
      <c r="F6" s="33">
        <f t="shared" si="3"/>
        <v>1</v>
      </c>
      <c r="G6" s="33">
        <f t="shared" si="3"/>
        <v>0</v>
      </c>
      <c r="H6" s="33" t="str">
        <f t="shared" si="3"/>
        <v>千葉県　八千代市</v>
      </c>
      <c r="I6" s="33" t="str">
        <f t="shared" si="3"/>
        <v>法適用</v>
      </c>
      <c r="J6" s="33" t="str">
        <f t="shared" si="3"/>
        <v>下水道事業</v>
      </c>
      <c r="K6" s="33" t="str">
        <f t="shared" si="3"/>
        <v>公共下水道</v>
      </c>
      <c r="L6" s="33" t="str">
        <f t="shared" si="3"/>
        <v>Ab</v>
      </c>
      <c r="M6" s="33" t="str">
        <f t="shared" si="3"/>
        <v>自治体職員</v>
      </c>
      <c r="N6" s="34" t="str">
        <f t="shared" si="3"/>
        <v>-</v>
      </c>
      <c r="O6" s="34">
        <f t="shared" si="3"/>
        <v>79.069999999999993</v>
      </c>
      <c r="P6" s="34">
        <f t="shared" si="3"/>
        <v>92.28</v>
      </c>
      <c r="Q6" s="34">
        <f t="shared" si="3"/>
        <v>83.96</v>
      </c>
      <c r="R6" s="34">
        <f t="shared" si="3"/>
        <v>2062</v>
      </c>
      <c r="S6" s="34">
        <f t="shared" si="3"/>
        <v>198858</v>
      </c>
      <c r="T6" s="34">
        <f t="shared" si="3"/>
        <v>51.39</v>
      </c>
      <c r="U6" s="34">
        <f t="shared" si="3"/>
        <v>3869.59</v>
      </c>
      <c r="V6" s="34">
        <f t="shared" si="3"/>
        <v>183609</v>
      </c>
      <c r="W6" s="34">
        <f t="shared" si="3"/>
        <v>19.760000000000002</v>
      </c>
      <c r="X6" s="34">
        <f t="shared" si="3"/>
        <v>9291.9500000000007</v>
      </c>
      <c r="Y6" s="35">
        <f>IF(Y7="",NA(),Y7)</f>
        <v>100.29</v>
      </c>
      <c r="Z6" s="35">
        <f t="shared" ref="Z6:AH6" si="4">IF(Z7="",NA(),Z7)</f>
        <v>103.17</v>
      </c>
      <c r="AA6" s="35">
        <f t="shared" si="4"/>
        <v>107.01</v>
      </c>
      <c r="AB6" s="35">
        <f t="shared" si="4"/>
        <v>105.23</v>
      </c>
      <c r="AC6" s="35">
        <f t="shared" si="4"/>
        <v>105.7</v>
      </c>
      <c r="AD6" s="35">
        <f t="shared" si="4"/>
        <v>104.63</v>
      </c>
      <c r="AE6" s="35">
        <f t="shared" si="4"/>
        <v>105.91</v>
      </c>
      <c r="AF6" s="35">
        <f t="shared" si="4"/>
        <v>106.96</v>
      </c>
      <c r="AG6" s="35">
        <f t="shared" si="4"/>
        <v>106.55</v>
      </c>
      <c r="AH6" s="35">
        <f t="shared" si="4"/>
        <v>106.78</v>
      </c>
      <c r="AI6" s="34" t="str">
        <f>IF(AI7="","",IF(AI7="-","【-】","【"&amp;SUBSTITUTE(TEXT(AI7,"#,##0.00"),"-","△")&amp;"】"))</f>
        <v>【108.69】</v>
      </c>
      <c r="AJ6" s="34">
        <f>IF(AJ7="",NA(),AJ7)</f>
        <v>0</v>
      </c>
      <c r="AK6" s="34">
        <f t="shared" ref="AK6:AS6" si="5">IF(AK7="",NA(),AK7)</f>
        <v>0</v>
      </c>
      <c r="AL6" s="34">
        <f t="shared" si="5"/>
        <v>0</v>
      </c>
      <c r="AM6" s="34">
        <f t="shared" si="5"/>
        <v>0</v>
      </c>
      <c r="AN6" s="34">
        <f t="shared" si="5"/>
        <v>0</v>
      </c>
      <c r="AO6" s="35">
        <f t="shared" si="5"/>
        <v>0.1</v>
      </c>
      <c r="AP6" s="34">
        <f t="shared" si="5"/>
        <v>0</v>
      </c>
      <c r="AQ6" s="34">
        <f t="shared" si="5"/>
        <v>0</v>
      </c>
      <c r="AR6" s="35">
        <f t="shared" si="5"/>
        <v>0.41</v>
      </c>
      <c r="AS6" s="35">
        <f t="shared" si="5"/>
        <v>0.19</v>
      </c>
      <c r="AT6" s="34" t="str">
        <f>IF(AT7="","",IF(AT7="-","【-】","【"&amp;SUBSTITUTE(TEXT(AT7,"#,##0.00"),"-","△")&amp;"】"))</f>
        <v>【3.28】</v>
      </c>
      <c r="AU6" s="35">
        <f>IF(AU7="",NA(),AU7)</f>
        <v>43.43</v>
      </c>
      <c r="AV6" s="35">
        <f t="shared" ref="AV6:BD6" si="6">IF(AV7="",NA(),AV7)</f>
        <v>61.28</v>
      </c>
      <c r="AW6" s="35">
        <f t="shared" si="6"/>
        <v>94.39</v>
      </c>
      <c r="AX6" s="35">
        <f t="shared" si="6"/>
        <v>133.69999999999999</v>
      </c>
      <c r="AY6" s="35">
        <f t="shared" si="6"/>
        <v>188.41</v>
      </c>
      <c r="AZ6" s="35">
        <f t="shared" si="6"/>
        <v>72.66</v>
      </c>
      <c r="BA6" s="35">
        <f t="shared" si="6"/>
        <v>66.900000000000006</v>
      </c>
      <c r="BB6" s="35">
        <f t="shared" si="6"/>
        <v>72.739999999999995</v>
      </c>
      <c r="BC6" s="35">
        <f t="shared" si="6"/>
        <v>83.46</v>
      </c>
      <c r="BD6" s="35">
        <f t="shared" si="6"/>
        <v>80.64</v>
      </c>
      <c r="BE6" s="34" t="str">
        <f>IF(BE7="","",IF(BE7="-","【-】","【"&amp;SUBSTITUTE(TEXT(BE7,"#,##0.00"),"-","△")&amp;"】"))</f>
        <v>【69.49】</v>
      </c>
      <c r="BF6" s="35">
        <f>IF(BF7="",NA(),BF7)</f>
        <v>404.98</v>
      </c>
      <c r="BG6" s="35">
        <f t="shared" ref="BG6:BO6" si="7">IF(BG7="",NA(),BG7)</f>
        <v>380.98</v>
      </c>
      <c r="BH6" s="35">
        <f t="shared" si="7"/>
        <v>357.65</v>
      </c>
      <c r="BI6" s="35">
        <f t="shared" si="7"/>
        <v>352.37</v>
      </c>
      <c r="BJ6" s="35">
        <f t="shared" si="7"/>
        <v>357.61</v>
      </c>
      <c r="BK6" s="35">
        <f t="shared" si="7"/>
        <v>607.52</v>
      </c>
      <c r="BL6" s="35">
        <f t="shared" si="7"/>
        <v>643.19000000000005</v>
      </c>
      <c r="BM6" s="35">
        <f t="shared" si="7"/>
        <v>596.44000000000005</v>
      </c>
      <c r="BN6" s="35">
        <f t="shared" si="7"/>
        <v>612.6</v>
      </c>
      <c r="BO6" s="35">
        <f t="shared" si="7"/>
        <v>606.79999999999995</v>
      </c>
      <c r="BP6" s="34" t="str">
        <f>IF(BP7="","",IF(BP7="-","【-】","【"&amp;SUBSTITUTE(TEXT(BP7,"#,##0.00"),"-","△")&amp;"】"))</f>
        <v>【682.78】</v>
      </c>
      <c r="BQ6" s="35">
        <f>IF(BQ7="",NA(),BQ7)</f>
        <v>99.79</v>
      </c>
      <c r="BR6" s="35">
        <f t="shared" ref="BR6:BZ6" si="8">IF(BR7="",NA(),BR7)</f>
        <v>104.86</v>
      </c>
      <c r="BS6" s="35">
        <f t="shared" si="8"/>
        <v>109.83</v>
      </c>
      <c r="BT6" s="35">
        <f t="shared" si="8"/>
        <v>107.77</v>
      </c>
      <c r="BU6" s="35">
        <f t="shared" si="8"/>
        <v>108.96</v>
      </c>
      <c r="BV6" s="35">
        <f t="shared" si="8"/>
        <v>96.91</v>
      </c>
      <c r="BW6" s="35">
        <f t="shared" si="8"/>
        <v>101.54</v>
      </c>
      <c r="BX6" s="35">
        <f t="shared" si="8"/>
        <v>102.42</v>
      </c>
      <c r="BY6" s="35">
        <f t="shared" si="8"/>
        <v>100.97</v>
      </c>
      <c r="BZ6" s="35">
        <f t="shared" si="8"/>
        <v>101.84</v>
      </c>
      <c r="CA6" s="34" t="str">
        <f>IF(CA7="","",IF(CA7="-","【-】","【"&amp;SUBSTITUTE(TEXT(CA7,"#,##0.00"),"-","△")&amp;"】"))</f>
        <v>【100.91】</v>
      </c>
      <c r="CB6" s="35">
        <f>IF(CB7="",NA(),CB7)</f>
        <v>122.86</v>
      </c>
      <c r="CC6" s="35">
        <f t="shared" ref="CC6:CK6" si="9">IF(CC7="",NA(),CC7)</f>
        <v>120.11</v>
      </c>
      <c r="CD6" s="35">
        <f t="shared" si="9"/>
        <v>116.33</v>
      </c>
      <c r="CE6" s="35">
        <f t="shared" si="9"/>
        <v>118.48</v>
      </c>
      <c r="CF6" s="35">
        <f t="shared" si="9"/>
        <v>116.6</v>
      </c>
      <c r="CG6" s="35">
        <f t="shared" si="9"/>
        <v>120.5</v>
      </c>
      <c r="CH6" s="35">
        <f t="shared" si="9"/>
        <v>116.15</v>
      </c>
      <c r="CI6" s="35">
        <f t="shared" si="9"/>
        <v>116.2</v>
      </c>
      <c r="CJ6" s="35">
        <f t="shared" si="9"/>
        <v>118.78</v>
      </c>
      <c r="CK6" s="35">
        <f t="shared" si="9"/>
        <v>119.39</v>
      </c>
      <c r="CL6" s="34" t="str">
        <f>IF(CL7="","",IF(CL7="-","【-】","【"&amp;SUBSTITUTE(TEXT(CL7,"#,##0.00"),"-","△")&amp;"】"))</f>
        <v>【136.86】</v>
      </c>
      <c r="CM6" s="35" t="str">
        <f>IF(CM7="",NA(),CM7)</f>
        <v>-</v>
      </c>
      <c r="CN6" s="35" t="str">
        <f t="shared" ref="CN6:CV6" si="10">IF(CN7="",NA(),CN7)</f>
        <v>-</v>
      </c>
      <c r="CO6" s="35" t="str">
        <f t="shared" si="10"/>
        <v>-</v>
      </c>
      <c r="CP6" s="35" t="str">
        <f t="shared" si="10"/>
        <v>-</v>
      </c>
      <c r="CQ6" s="35" t="str">
        <f t="shared" si="10"/>
        <v>-</v>
      </c>
      <c r="CR6" s="35">
        <f t="shared" si="10"/>
        <v>69.95</v>
      </c>
      <c r="CS6" s="35">
        <f t="shared" si="10"/>
        <v>72.239999999999995</v>
      </c>
      <c r="CT6" s="35">
        <f t="shared" si="10"/>
        <v>69.23</v>
      </c>
      <c r="CU6" s="35">
        <f t="shared" si="10"/>
        <v>70.37</v>
      </c>
      <c r="CV6" s="35">
        <f t="shared" si="10"/>
        <v>68.3</v>
      </c>
      <c r="CW6" s="34" t="str">
        <f>IF(CW7="","",IF(CW7="-","【-】","【"&amp;SUBSTITUTE(TEXT(CW7,"#,##0.00"),"-","△")&amp;"】"))</f>
        <v>【58.98】</v>
      </c>
      <c r="CX6" s="35">
        <f>IF(CX7="",NA(),CX7)</f>
        <v>99.1</v>
      </c>
      <c r="CY6" s="35">
        <f t="shared" ref="CY6:DG6" si="11">IF(CY7="",NA(),CY7)</f>
        <v>99.08</v>
      </c>
      <c r="CZ6" s="35">
        <f t="shared" si="11"/>
        <v>99.17</v>
      </c>
      <c r="DA6" s="35">
        <f t="shared" si="11"/>
        <v>99.06</v>
      </c>
      <c r="DB6" s="35">
        <f t="shared" si="11"/>
        <v>99.12</v>
      </c>
      <c r="DC6" s="35">
        <f t="shared" si="11"/>
        <v>96.69</v>
      </c>
      <c r="DD6" s="35">
        <f t="shared" si="11"/>
        <v>96.84</v>
      </c>
      <c r="DE6" s="35">
        <f t="shared" si="11"/>
        <v>96.84</v>
      </c>
      <c r="DF6" s="35">
        <f t="shared" si="11"/>
        <v>96.75</v>
      </c>
      <c r="DG6" s="35">
        <f t="shared" si="11"/>
        <v>96.78</v>
      </c>
      <c r="DH6" s="34" t="str">
        <f>IF(DH7="","",IF(DH7="-","【-】","【"&amp;SUBSTITUTE(TEXT(DH7,"#,##0.00"),"-","△")&amp;"】"))</f>
        <v>【95.20】</v>
      </c>
      <c r="DI6" s="35">
        <f>IF(DI7="",NA(),DI7)</f>
        <v>18.27</v>
      </c>
      <c r="DJ6" s="35">
        <f t="shared" ref="DJ6:DR6" si="12">IF(DJ7="",NA(),DJ7)</f>
        <v>20.7</v>
      </c>
      <c r="DK6" s="35">
        <f t="shared" si="12"/>
        <v>23.17</v>
      </c>
      <c r="DL6" s="35">
        <f t="shared" si="12"/>
        <v>25.74</v>
      </c>
      <c r="DM6" s="35">
        <f t="shared" si="12"/>
        <v>27.73</v>
      </c>
      <c r="DN6" s="35">
        <f t="shared" si="12"/>
        <v>25.54</v>
      </c>
      <c r="DO6" s="35">
        <f t="shared" si="12"/>
        <v>22.87</v>
      </c>
      <c r="DP6" s="35">
        <f t="shared" si="12"/>
        <v>28.42</v>
      </c>
      <c r="DQ6" s="35">
        <f t="shared" si="12"/>
        <v>28.24</v>
      </c>
      <c r="DR6" s="35">
        <f t="shared" si="12"/>
        <v>29.38</v>
      </c>
      <c r="DS6" s="34" t="str">
        <f>IF(DS7="","",IF(DS7="-","【-】","【"&amp;SUBSTITUTE(TEXT(DS7,"#,##0.00"),"-","△")&amp;"】"))</f>
        <v>【38.60】</v>
      </c>
      <c r="DT6" s="34">
        <f>IF(DT7="",NA(),DT7)</f>
        <v>0</v>
      </c>
      <c r="DU6" s="34">
        <f t="shared" ref="DU6:EC6" si="13">IF(DU7="",NA(),DU7)</f>
        <v>0</v>
      </c>
      <c r="DV6" s="34">
        <f t="shared" si="13"/>
        <v>0</v>
      </c>
      <c r="DW6" s="34">
        <f t="shared" si="13"/>
        <v>0</v>
      </c>
      <c r="DX6" s="34">
        <f t="shared" si="13"/>
        <v>0</v>
      </c>
      <c r="DY6" s="35">
        <f t="shared" si="13"/>
        <v>1.39</v>
      </c>
      <c r="DZ6" s="35">
        <f t="shared" si="13"/>
        <v>1.2</v>
      </c>
      <c r="EA6" s="35">
        <f t="shared" si="13"/>
        <v>3.01</v>
      </c>
      <c r="EB6" s="35">
        <f t="shared" si="13"/>
        <v>3.67</v>
      </c>
      <c r="EC6" s="35">
        <f t="shared" si="13"/>
        <v>3.45</v>
      </c>
      <c r="ED6" s="34" t="str">
        <f>IF(ED7="","",IF(ED7="-","【-】","【"&amp;SUBSTITUTE(TEXT(ED7,"#,##0.00"),"-","△")&amp;"】"))</f>
        <v>【5.64】</v>
      </c>
      <c r="EE6" s="35">
        <f>IF(EE7="",NA(),EE7)</f>
        <v>0.01</v>
      </c>
      <c r="EF6" s="35">
        <f t="shared" ref="EF6:EN6" si="14">IF(EF7="",NA(),EF7)</f>
        <v>0.03</v>
      </c>
      <c r="EG6" s="35">
        <f t="shared" si="14"/>
        <v>0.03</v>
      </c>
      <c r="EH6" s="34">
        <f t="shared" si="14"/>
        <v>0</v>
      </c>
      <c r="EI6" s="34">
        <f t="shared" si="14"/>
        <v>0</v>
      </c>
      <c r="EJ6" s="35">
        <f t="shared" si="14"/>
        <v>0.1</v>
      </c>
      <c r="EK6" s="35">
        <f t="shared" si="14"/>
        <v>0.11</v>
      </c>
      <c r="EL6" s="35">
        <f t="shared" si="14"/>
        <v>0.13</v>
      </c>
      <c r="EM6" s="35">
        <f t="shared" si="14"/>
        <v>0.1</v>
      </c>
      <c r="EN6" s="35">
        <f t="shared" si="14"/>
        <v>0.12</v>
      </c>
      <c r="EO6" s="34" t="str">
        <f>IF(EO7="","",IF(EO7="-","【-】","【"&amp;SUBSTITUTE(TEXT(EO7,"#,##0.00"),"-","△")&amp;"】"))</f>
        <v>【0.23】</v>
      </c>
    </row>
    <row r="7" spans="1:148" s="36" customFormat="1" x14ac:dyDescent="0.15">
      <c r="A7" s="28"/>
      <c r="B7" s="37">
        <v>2018</v>
      </c>
      <c r="C7" s="37">
        <v>122211</v>
      </c>
      <c r="D7" s="37">
        <v>46</v>
      </c>
      <c r="E7" s="37">
        <v>17</v>
      </c>
      <c r="F7" s="37">
        <v>1</v>
      </c>
      <c r="G7" s="37">
        <v>0</v>
      </c>
      <c r="H7" s="37" t="s">
        <v>96</v>
      </c>
      <c r="I7" s="37" t="s">
        <v>97</v>
      </c>
      <c r="J7" s="37" t="s">
        <v>98</v>
      </c>
      <c r="K7" s="37" t="s">
        <v>99</v>
      </c>
      <c r="L7" s="37" t="s">
        <v>100</v>
      </c>
      <c r="M7" s="37" t="s">
        <v>101</v>
      </c>
      <c r="N7" s="38" t="s">
        <v>102</v>
      </c>
      <c r="O7" s="38">
        <v>79.069999999999993</v>
      </c>
      <c r="P7" s="38">
        <v>92.28</v>
      </c>
      <c r="Q7" s="38">
        <v>83.96</v>
      </c>
      <c r="R7" s="38">
        <v>2062</v>
      </c>
      <c r="S7" s="38">
        <v>198858</v>
      </c>
      <c r="T7" s="38">
        <v>51.39</v>
      </c>
      <c r="U7" s="38">
        <v>3869.59</v>
      </c>
      <c r="V7" s="38">
        <v>183609</v>
      </c>
      <c r="W7" s="38">
        <v>19.760000000000002</v>
      </c>
      <c r="X7" s="38">
        <v>9291.9500000000007</v>
      </c>
      <c r="Y7" s="38">
        <v>100.29</v>
      </c>
      <c r="Z7" s="38">
        <v>103.17</v>
      </c>
      <c r="AA7" s="38">
        <v>107.01</v>
      </c>
      <c r="AB7" s="38">
        <v>105.23</v>
      </c>
      <c r="AC7" s="38">
        <v>105.7</v>
      </c>
      <c r="AD7" s="38">
        <v>104.63</v>
      </c>
      <c r="AE7" s="38">
        <v>105.91</v>
      </c>
      <c r="AF7" s="38">
        <v>106.96</v>
      </c>
      <c r="AG7" s="38">
        <v>106.55</v>
      </c>
      <c r="AH7" s="38">
        <v>106.78</v>
      </c>
      <c r="AI7" s="38">
        <v>108.69</v>
      </c>
      <c r="AJ7" s="38">
        <v>0</v>
      </c>
      <c r="AK7" s="38">
        <v>0</v>
      </c>
      <c r="AL7" s="38">
        <v>0</v>
      </c>
      <c r="AM7" s="38">
        <v>0</v>
      </c>
      <c r="AN7" s="38">
        <v>0</v>
      </c>
      <c r="AO7" s="38">
        <v>0.1</v>
      </c>
      <c r="AP7" s="38">
        <v>0</v>
      </c>
      <c r="AQ7" s="38">
        <v>0</v>
      </c>
      <c r="AR7" s="38">
        <v>0.41</v>
      </c>
      <c r="AS7" s="38">
        <v>0.19</v>
      </c>
      <c r="AT7" s="38">
        <v>3.28</v>
      </c>
      <c r="AU7" s="38">
        <v>43.43</v>
      </c>
      <c r="AV7" s="38">
        <v>61.28</v>
      </c>
      <c r="AW7" s="38">
        <v>94.39</v>
      </c>
      <c r="AX7" s="38">
        <v>133.69999999999999</v>
      </c>
      <c r="AY7" s="38">
        <v>188.41</v>
      </c>
      <c r="AZ7" s="38">
        <v>72.66</v>
      </c>
      <c r="BA7" s="38">
        <v>66.900000000000006</v>
      </c>
      <c r="BB7" s="38">
        <v>72.739999999999995</v>
      </c>
      <c r="BC7" s="38">
        <v>83.46</v>
      </c>
      <c r="BD7" s="38">
        <v>80.64</v>
      </c>
      <c r="BE7" s="38">
        <v>69.489999999999995</v>
      </c>
      <c r="BF7" s="38">
        <v>404.98</v>
      </c>
      <c r="BG7" s="38">
        <v>380.98</v>
      </c>
      <c r="BH7" s="38">
        <v>357.65</v>
      </c>
      <c r="BI7" s="38">
        <v>352.37</v>
      </c>
      <c r="BJ7" s="38">
        <v>357.61</v>
      </c>
      <c r="BK7" s="38">
        <v>607.52</v>
      </c>
      <c r="BL7" s="38">
        <v>643.19000000000005</v>
      </c>
      <c r="BM7" s="38">
        <v>596.44000000000005</v>
      </c>
      <c r="BN7" s="38">
        <v>612.6</v>
      </c>
      <c r="BO7" s="38">
        <v>606.79999999999995</v>
      </c>
      <c r="BP7" s="38">
        <v>682.78</v>
      </c>
      <c r="BQ7" s="38">
        <v>99.79</v>
      </c>
      <c r="BR7" s="38">
        <v>104.86</v>
      </c>
      <c r="BS7" s="38">
        <v>109.83</v>
      </c>
      <c r="BT7" s="38">
        <v>107.77</v>
      </c>
      <c r="BU7" s="38">
        <v>108.96</v>
      </c>
      <c r="BV7" s="38">
        <v>96.91</v>
      </c>
      <c r="BW7" s="38">
        <v>101.54</v>
      </c>
      <c r="BX7" s="38">
        <v>102.42</v>
      </c>
      <c r="BY7" s="38">
        <v>100.97</v>
      </c>
      <c r="BZ7" s="38">
        <v>101.84</v>
      </c>
      <c r="CA7" s="38">
        <v>100.91</v>
      </c>
      <c r="CB7" s="38">
        <v>122.86</v>
      </c>
      <c r="CC7" s="38">
        <v>120.11</v>
      </c>
      <c r="CD7" s="38">
        <v>116.33</v>
      </c>
      <c r="CE7" s="38">
        <v>118.48</v>
      </c>
      <c r="CF7" s="38">
        <v>116.6</v>
      </c>
      <c r="CG7" s="38">
        <v>120.5</v>
      </c>
      <c r="CH7" s="38">
        <v>116.15</v>
      </c>
      <c r="CI7" s="38">
        <v>116.2</v>
      </c>
      <c r="CJ7" s="38">
        <v>118.78</v>
      </c>
      <c r="CK7" s="38">
        <v>119.39</v>
      </c>
      <c r="CL7" s="38">
        <v>136.86000000000001</v>
      </c>
      <c r="CM7" s="38" t="s">
        <v>102</v>
      </c>
      <c r="CN7" s="38" t="s">
        <v>102</v>
      </c>
      <c r="CO7" s="38" t="s">
        <v>102</v>
      </c>
      <c r="CP7" s="38" t="s">
        <v>102</v>
      </c>
      <c r="CQ7" s="38" t="s">
        <v>102</v>
      </c>
      <c r="CR7" s="38">
        <v>69.95</v>
      </c>
      <c r="CS7" s="38">
        <v>72.239999999999995</v>
      </c>
      <c r="CT7" s="38">
        <v>69.23</v>
      </c>
      <c r="CU7" s="38">
        <v>70.37</v>
      </c>
      <c r="CV7" s="38">
        <v>68.3</v>
      </c>
      <c r="CW7" s="38">
        <v>58.98</v>
      </c>
      <c r="CX7" s="38">
        <v>99.1</v>
      </c>
      <c r="CY7" s="38">
        <v>99.08</v>
      </c>
      <c r="CZ7" s="38">
        <v>99.17</v>
      </c>
      <c r="DA7" s="38">
        <v>99.06</v>
      </c>
      <c r="DB7" s="38">
        <v>99.12</v>
      </c>
      <c r="DC7" s="38">
        <v>96.69</v>
      </c>
      <c r="DD7" s="38">
        <v>96.84</v>
      </c>
      <c r="DE7" s="38">
        <v>96.84</v>
      </c>
      <c r="DF7" s="38">
        <v>96.75</v>
      </c>
      <c r="DG7" s="38">
        <v>96.78</v>
      </c>
      <c r="DH7" s="38">
        <v>95.2</v>
      </c>
      <c r="DI7" s="38">
        <v>18.27</v>
      </c>
      <c r="DJ7" s="38">
        <v>20.7</v>
      </c>
      <c r="DK7" s="38">
        <v>23.17</v>
      </c>
      <c r="DL7" s="38">
        <v>25.74</v>
      </c>
      <c r="DM7" s="38">
        <v>27.73</v>
      </c>
      <c r="DN7" s="38">
        <v>25.54</v>
      </c>
      <c r="DO7" s="38">
        <v>22.87</v>
      </c>
      <c r="DP7" s="38">
        <v>28.42</v>
      </c>
      <c r="DQ7" s="38">
        <v>28.24</v>
      </c>
      <c r="DR7" s="38">
        <v>29.38</v>
      </c>
      <c r="DS7" s="38">
        <v>38.6</v>
      </c>
      <c r="DT7" s="38">
        <v>0</v>
      </c>
      <c r="DU7" s="38">
        <v>0</v>
      </c>
      <c r="DV7" s="38">
        <v>0</v>
      </c>
      <c r="DW7" s="38">
        <v>0</v>
      </c>
      <c r="DX7" s="38">
        <v>0</v>
      </c>
      <c r="DY7" s="38">
        <v>1.39</v>
      </c>
      <c r="DZ7" s="38">
        <v>1.2</v>
      </c>
      <c r="EA7" s="38">
        <v>3.01</v>
      </c>
      <c r="EB7" s="38">
        <v>3.67</v>
      </c>
      <c r="EC7" s="38">
        <v>3.45</v>
      </c>
      <c r="ED7" s="38">
        <v>5.64</v>
      </c>
      <c r="EE7" s="38">
        <v>0.01</v>
      </c>
      <c r="EF7" s="38">
        <v>0.03</v>
      </c>
      <c r="EG7" s="38">
        <v>0.03</v>
      </c>
      <c r="EH7" s="38">
        <v>0</v>
      </c>
      <c r="EI7" s="38">
        <v>0</v>
      </c>
      <c r="EJ7" s="38">
        <v>0.1</v>
      </c>
      <c r="EK7" s="38">
        <v>0.11</v>
      </c>
      <c r="EL7" s="38">
        <v>0.13</v>
      </c>
      <c r="EM7" s="38">
        <v>0.1</v>
      </c>
      <c r="EN7" s="38">
        <v>0.12</v>
      </c>
      <c r="EO7" s="38">
        <v>0.23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千葉県</cp:lastModifiedBy>
  <cp:lastPrinted>2020-01-21T06:01:33Z</cp:lastPrinted>
  <dcterms:created xsi:type="dcterms:W3CDTF">2019-12-05T04:43:27Z</dcterms:created>
  <dcterms:modified xsi:type="dcterms:W3CDTF">2020-02-18T08:07:09Z</dcterms:modified>
  <cp:category/>
</cp:coreProperties>
</file>