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VrXMTnvyrCbQ7yiEE8yTFwagNIkGYWMLcA72SYZLKJxZYF1h8U1roPph0cRppSr5SpwWusEKr6pyzKHxTTlYrA==" workbookSaltValue="/cGQB+T6q7WDVa2N5w/qc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<sst xmlns="http://schemas.openxmlformats.org/spreadsheetml/2006/main" count="228" uniqueCount="114">
  <si>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</si>
  <si>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</si>
  <si>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</si>
  <si>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</si>
  <si>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</si>
  <si>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</si>
  <si>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</si>
  <si>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</si>
  <si>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</si>
  <si>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</si>
  <si>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</si>
  <si>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</si>
  <si>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</si>
  <si>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</si>
  <si>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</si>
  <si>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</si>
  <si>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</si>
  <si>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</si>
  <si>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</si>
  <si>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</si>
  <si>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</si>
  <si>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</si>
  <si>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</si>
  <si>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</si>
  <si>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</si>
  <si>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</si>
  <si>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</si>
  <si>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</si>
  <si>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</si>
  <si>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</si>
  <si>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</si>
  <si>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</si>
  <si>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</si>
  <si>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</si>
  <si>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</si>
  <si>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</si>
  <si>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</si>
  <si>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</si>
  <si>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</si>
  <si>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</si>
  <si>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</si>
  <si>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</si>
  <si>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</si>
  <si>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</si>
  <si>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</si>
  <si>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</si>
  <si>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</si>
  <si>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</si>
  <si>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</si>
  <si>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</si>
  <si>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</si>
  <si>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</si>
  <si>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</si>
  <si>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</si>
  <si>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</si>
  <si>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</si>
  <si>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</si>
  <si>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</si>
  <si>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</si>
  <si>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</si>
  <si>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</si>
  <si>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</si>
  <si>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</si>
  <si>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</si>
  <si>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</si>
  <si>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</si>
  <si>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</si>
  <si>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</si>
  <si>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</si>
  <si>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</si>
  <si>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</si>
  <si>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</si>
  <si>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</si>
  <si>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</si>
  <si>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</si>
  <si>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</si>
  <si>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</si>
  <si>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</si>
  <si>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</si>
  <si>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</si>
  <si>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</si>
  <si>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</si>
  <si>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</si>
  <si>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</si>
  <si>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</si>
  <si>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</si>
  <si>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</si>
  <si>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</si>
  <si>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</si>
  <si>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</si>
  <si>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</si>
  <si>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</si>
  <si>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</si>
  <si>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</si>
  <si>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</si>
  <si>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</si>
  <si>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</si>
  <si>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</si>
  <si>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</si>
  <si>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</si>
  <si>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</si>
  <si>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</si>
  <si>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</si>
  <si>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</si>
  <si>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</si>
  <si>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</si>
  <si>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</si>
  <si>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</si>
  <si>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</si>
  <si>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</si>
  <si>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</si>
  <si>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集落規模が小さいため料金収入は少なく、一般会計からの繰入金に依存せざるを得ない状況である。
　処理施設は小規模であるが、一定規模の維持管理費は必要なため、今後必要となる老朽化した施設の更新を計画的に実施し、維持管理費の抑制に努める。
　また、事業の継続について見直しを行う。</t>
    <rPh sb="1" eb="3">
      <t>シュウラク</t>
    </rPh>
    <rPh sb="3" eb="5">
      <t>キボ</t>
    </rPh>
    <rPh sb="6" eb="7">
      <t>チイ</t>
    </rPh>
    <rPh sb="11" eb="13">
      <t>リョウキン</t>
    </rPh>
    <rPh sb="13" eb="15">
      <t>シュウニュウ</t>
    </rPh>
    <rPh sb="16" eb="17">
      <t>スク</t>
    </rPh>
    <rPh sb="20" eb="22">
      <t>イッパン</t>
    </rPh>
    <rPh sb="22" eb="24">
      <t>カイケイ</t>
    </rPh>
    <rPh sb="27" eb="29">
      <t>クリイレ</t>
    </rPh>
    <rPh sb="29" eb="30">
      <t>キン</t>
    </rPh>
    <rPh sb="31" eb="33">
      <t>イゾン</t>
    </rPh>
    <rPh sb="37" eb="38">
      <t>エ</t>
    </rPh>
    <rPh sb="40" eb="42">
      <t>ジョウキョウ</t>
    </rPh>
    <rPh sb="48" eb="50">
      <t>ショリ</t>
    </rPh>
    <rPh sb="50" eb="52">
      <t>シセツ</t>
    </rPh>
    <rPh sb="53" eb="56">
      <t>ショウキボ</t>
    </rPh>
    <rPh sb="61" eb="63">
      <t>イッテイ</t>
    </rPh>
    <rPh sb="63" eb="65">
      <t>キボ</t>
    </rPh>
    <rPh sb="66" eb="68">
      <t>イジ</t>
    </rPh>
    <rPh sb="68" eb="71">
      <t>カンリヒ</t>
    </rPh>
    <rPh sb="72" eb="74">
      <t>ヒツヨウ</t>
    </rPh>
    <rPh sb="78" eb="80">
      <t>コンゴ</t>
    </rPh>
    <rPh sb="80" eb="82">
      <t>ヒツヨウ</t>
    </rPh>
    <rPh sb="85" eb="88">
      <t>ロウキュウカ</t>
    </rPh>
    <rPh sb="90" eb="92">
      <t>シセツ</t>
    </rPh>
    <rPh sb="93" eb="95">
      <t>コウシン</t>
    </rPh>
    <rPh sb="96" eb="99">
      <t>ケイカクテキ</t>
    </rPh>
    <rPh sb="100" eb="102">
      <t>ジッシ</t>
    </rPh>
    <rPh sb="104" eb="106">
      <t>イジ</t>
    </rPh>
    <rPh sb="106" eb="109">
      <t>カンリヒ</t>
    </rPh>
    <rPh sb="110" eb="112">
      <t>ヨクセイ</t>
    </rPh>
    <rPh sb="113" eb="114">
      <t>ツト</t>
    </rPh>
    <rPh sb="122" eb="124">
      <t>ジギョウ</t>
    </rPh>
    <rPh sb="125" eb="127">
      <t>ケイゾク</t>
    </rPh>
    <rPh sb="131" eb="133">
      <t>ミナオ</t>
    </rPh>
    <rPh sb="135" eb="136">
      <t>オコナ</t>
    </rPh>
    <phoneticPr fontId="4"/>
  </si>
  <si>
    <t>　総収益について、処理区域内人口が平成30年度末で260人と少なく、料金収入が少ないため、一般会計からの繰入金に依存している。施設の維持管理費や地方債償還金等の合計に対する総収益の割合を示す「①収益的収支比率」は100％を上回っているものの、汚水処理費に対する料金収入の割合を示す「⑤経費回収率」が類似平均団体と比較し低い。
　料金収入に対する企業債残高の割合を示す「④企業債残高対事業規模比率」は、残高が平成30年度末で133,692千円あるが、一般会計からの繰入金で償還しているため、0％となっている。
　なお、0.04と表示されているのは端数処理上の誤りによるものであり、来年度に訂正予定である。
　有収水量1㎥あたりの汚水処理費を示す「⑥汚水処理原価」は、処理施設が小規模で水量が少ないものの、維持管理費は一定の規模必要となるため、類似団体平均値と比較し高くなっている。
　処理施設の汚水処理能力に対する一日平均処理水量の割合を示す「⑦施設利用率」は、汚水量の減少により、利用率が減少の傾向にある。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rPh sb="1" eb="4">
      <t>ソウシュウエキ</t>
    </rPh>
    <rPh sb="9" eb="11">
      <t>ショリ</t>
    </rPh>
    <rPh sb="11" eb="14">
      <t>クイキナイ</t>
    </rPh>
    <rPh sb="14" eb="16">
      <t>ジンコウ</t>
    </rPh>
    <rPh sb="17" eb="19">
      <t>ヘイセイ</t>
    </rPh>
    <rPh sb="21" eb="23">
      <t>ネンド</t>
    </rPh>
    <rPh sb="23" eb="24">
      <t>マツ</t>
    </rPh>
    <rPh sb="28" eb="29">
      <t>ニン</t>
    </rPh>
    <rPh sb="30" eb="31">
      <t>スク</t>
    </rPh>
    <rPh sb="34" eb="36">
      <t>リョウキン</t>
    </rPh>
    <rPh sb="36" eb="38">
      <t>シュウニュウ</t>
    </rPh>
    <rPh sb="39" eb="40">
      <t>スク</t>
    </rPh>
    <rPh sb="45" eb="47">
      <t>イッパン</t>
    </rPh>
    <rPh sb="47" eb="49">
      <t>カイケイ</t>
    </rPh>
    <rPh sb="52" eb="54">
      <t>クリイレ</t>
    </rPh>
    <rPh sb="54" eb="55">
      <t>キン</t>
    </rPh>
    <rPh sb="56" eb="58">
      <t>イゾン</t>
    </rPh>
    <rPh sb="63" eb="65">
      <t>シセツ</t>
    </rPh>
    <rPh sb="66" eb="68">
      <t>イジ</t>
    </rPh>
    <rPh sb="68" eb="71">
      <t>カンリヒ</t>
    </rPh>
    <rPh sb="72" eb="74">
      <t>チホウ</t>
    </rPh>
    <rPh sb="74" eb="75">
      <t>サイ</t>
    </rPh>
    <rPh sb="75" eb="78">
      <t>ショウカンキン</t>
    </rPh>
    <rPh sb="78" eb="79">
      <t>ナド</t>
    </rPh>
    <rPh sb="80" eb="82">
      <t>ゴウケイ</t>
    </rPh>
    <rPh sb="83" eb="84">
      <t>タイ</t>
    </rPh>
    <rPh sb="86" eb="89">
      <t>ソウシュウエキ</t>
    </rPh>
    <rPh sb="90" eb="92">
      <t>ワリアイ</t>
    </rPh>
    <rPh sb="93" eb="94">
      <t>シメ</t>
    </rPh>
    <rPh sb="97" eb="100">
      <t>シュウエキテキ</t>
    </rPh>
    <rPh sb="100" eb="102">
      <t>シュウシ</t>
    </rPh>
    <rPh sb="102" eb="104">
      <t>ヒリツ</t>
    </rPh>
    <rPh sb="111" eb="113">
      <t>ウワマワ</t>
    </rPh>
    <rPh sb="121" eb="123">
      <t>オスイ</t>
    </rPh>
    <rPh sb="123" eb="125">
      <t>ショリ</t>
    </rPh>
    <rPh sb="125" eb="126">
      <t>ヒ</t>
    </rPh>
    <rPh sb="127" eb="128">
      <t>タイ</t>
    </rPh>
    <rPh sb="130" eb="132">
      <t>リョウキン</t>
    </rPh>
    <rPh sb="132" eb="134">
      <t>シュウニュウ</t>
    </rPh>
    <rPh sb="135" eb="137">
      <t>ワリアイ</t>
    </rPh>
    <rPh sb="138" eb="139">
      <t>シメ</t>
    </rPh>
    <rPh sb="142" eb="144">
      <t>ケイヒ</t>
    </rPh>
    <rPh sb="144" eb="146">
      <t>カイシュウ</t>
    </rPh>
    <rPh sb="146" eb="147">
      <t>リツ</t>
    </rPh>
    <rPh sb="149" eb="151">
      <t>ルイジ</t>
    </rPh>
    <rPh sb="151" eb="153">
      <t>ヘイキン</t>
    </rPh>
    <rPh sb="153" eb="155">
      <t>ダンタイ</t>
    </rPh>
    <rPh sb="156" eb="158">
      <t>ヒカク</t>
    </rPh>
    <rPh sb="159" eb="160">
      <t>ヒク</t>
    </rPh>
    <rPh sb="164" eb="166">
      <t>リョウキン</t>
    </rPh>
    <rPh sb="166" eb="168">
      <t>シュウニュウ</t>
    </rPh>
    <rPh sb="169" eb="170">
      <t>タイ</t>
    </rPh>
    <rPh sb="172" eb="174">
      <t>キギョウ</t>
    </rPh>
    <rPh sb="174" eb="175">
      <t>サイ</t>
    </rPh>
    <rPh sb="175" eb="177">
      <t>ザンダカ</t>
    </rPh>
    <rPh sb="178" eb="180">
      <t>ワリアイ</t>
    </rPh>
    <rPh sb="181" eb="182">
      <t>シメ</t>
    </rPh>
    <rPh sb="185" eb="187">
      <t>キギョウ</t>
    </rPh>
    <rPh sb="187" eb="188">
      <t>サイ</t>
    </rPh>
    <rPh sb="188" eb="190">
      <t>ザンダカ</t>
    </rPh>
    <rPh sb="190" eb="191">
      <t>タイ</t>
    </rPh>
    <rPh sb="191" eb="193">
      <t>ジギョウ</t>
    </rPh>
    <rPh sb="193" eb="195">
      <t>キボ</t>
    </rPh>
    <rPh sb="195" eb="197">
      <t>ヒリツ</t>
    </rPh>
    <rPh sb="200" eb="202">
      <t>ザンダカ</t>
    </rPh>
    <rPh sb="203" eb="205">
      <t>ヘイセイ</t>
    </rPh>
    <rPh sb="207" eb="210">
      <t>ネンドマツ</t>
    </rPh>
    <rPh sb="218" eb="220">
      <t>センエン</t>
    </rPh>
    <rPh sb="224" eb="226">
      <t>イッパン</t>
    </rPh>
    <rPh sb="226" eb="228">
      <t>カイケイ</t>
    </rPh>
    <rPh sb="231" eb="233">
      <t>クリイレ</t>
    </rPh>
    <rPh sb="233" eb="234">
      <t>キン</t>
    </rPh>
    <rPh sb="235" eb="237">
      <t>ショウカン</t>
    </rPh>
    <rPh sb="263" eb="265">
      <t>ヒョウジ</t>
    </rPh>
    <rPh sb="272" eb="274">
      <t>ハスウ</t>
    </rPh>
    <rPh sb="274" eb="276">
      <t>ショリ</t>
    </rPh>
    <rPh sb="276" eb="277">
      <t>ジョウ</t>
    </rPh>
    <rPh sb="278" eb="279">
      <t>アヤマ</t>
    </rPh>
    <rPh sb="293" eb="295">
      <t>テイセイ</t>
    </rPh>
    <rPh sb="295" eb="297">
      <t>ヨテイ</t>
    </rPh>
    <rPh sb="422" eb="424">
      <t>シセツ</t>
    </rPh>
    <rPh sb="424" eb="426">
      <t>リヨウ</t>
    </rPh>
    <rPh sb="426" eb="427">
      <t>リツ</t>
    </rPh>
    <rPh sb="430" eb="432">
      <t>オスイ</t>
    </rPh>
    <rPh sb="432" eb="433">
      <t>リョウ</t>
    </rPh>
    <rPh sb="434" eb="436">
      <t>ゲンショウ</t>
    </rPh>
    <rPh sb="440" eb="443">
      <t>リヨウリツ</t>
    </rPh>
    <rPh sb="444" eb="446">
      <t>ゲンショウ</t>
    </rPh>
    <rPh sb="447" eb="449">
      <t>ケイコウ</t>
    </rPh>
    <rPh sb="455" eb="457">
      <t>ショリ</t>
    </rPh>
    <rPh sb="457" eb="460">
      <t>クイキナイ</t>
    </rPh>
    <rPh sb="460" eb="462">
      <t>ジンコウ</t>
    </rPh>
    <rPh sb="463" eb="464">
      <t>タイ</t>
    </rPh>
    <rPh sb="466" eb="468">
      <t>スイセン</t>
    </rPh>
    <rPh sb="468" eb="470">
      <t>ベンジョ</t>
    </rPh>
    <rPh sb="470" eb="472">
      <t>セッチ</t>
    </rPh>
    <rPh sb="472" eb="473">
      <t>ズ</t>
    </rPh>
    <rPh sb="473" eb="475">
      <t>ジンコウ</t>
    </rPh>
    <rPh sb="476" eb="478">
      <t>ワリアイ</t>
    </rPh>
    <rPh sb="479" eb="480">
      <t>シメ</t>
    </rPh>
    <rPh sb="483" eb="486">
      <t>スイセンカ</t>
    </rPh>
    <rPh sb="486" eb="487">
      <t>リツ</t>
    </rPh>
    <rPh sb="490" eb="492">
      <t>シュウラク</t>
    </rPh>
    <rPh sb="496" eb="499">
      <t>ゲスイドウ</t>
    </rPh>
    <rPh sb="501" eb="503">
      <t>セツゾク</t>
    </rPh>
    <rPh sb="504" eb="505">
      <t>ト</t>
    </rPh>
    <rPh sb="506" eb="507">
      <t>ク</t>
    </rPh>
    <rPh sb="514" eb="517">
      <t>スイセンカ</t>
    </rPh>
    <rPh sb="517" eb="518">
      <t>リツ</t>
    </rPh>
    <rPh sb="519" eb="520">
      <t>タカ</t>
    </rPh>
    <rPh sb="522" eb="524">
      <t>ショリ</t>
    </rPh>
    <rPh sb="524" eb="526">
      <t>シセツ</t>
    </rPh>
    <rPh sb="527" eb="529">
      <t>ユウコウ</t>
    </rPh>
    <rPh sb="530" eb="532">
      <t>カツヨウ</t>
    </rPh>
    <phoneticPr fontId="4"/>
  </si>
  <si>
    <t>　平成15年度に一部供用開始してから16年が経過したが、管渠の耐用年数が50年であることから、当面更新は要しない。
　一方、処理施設の一部の電気・機械施設が耐用年数を超え、更新が必要となっていることから、計画的な更新が必要である。</t>
    <rPh sb="1" eb="3">
      <t>ヘイセイ</t>
    </rPh>
    <rPh sb="5" eb="7">
      <t>ネンド</t>
    </rPh>
    <rPh sb="8" eb="10">
      <t>イチブ</t>
    </rPh>
    <rPh sb="10" eb="12">
      <t>キョウヨウ</t>
    </rPh>
    <rPh sb="12" eb="14">
      <t>カイシ</t>
    </rPh>
    <rPh sb="20" eb="21">
      <t>ネン</t>
    </rPh>
    <rPh sb="22" eb="24">
      <t>ケイカ</t>
    </rPh>
    <rPh sb="28" eb="29">
      <t>カン</t>
    </rPh>
    <rPh sb="29" eb="30">
      <t>ミゾ</t>
    </rPh>
    <rPh sb="31" eb="33">
      <t>タイヨウ</t>
    </rPh>
    <rPh sb="33" eb="35">
      <t>ネンスウ</t>
    </rPh>
    <rPh sb="38" eb="39">
      <t>ネン</t>
    </rPh>
    <rPh sb="47" eb="49">
      <t>トウメン</t>
    </rPh>
    <rPh sb="49" eb="51">
      <t>コウシン</t>
    </rPh>
    <rPh sb="52" eb="53">
      <t>ヨウ</t>
    </rPh>
    <rPh sb="59" eb="61">
      <t>イッポウ</t>
    </rPh>
    <rPh sb="62" eb="64">
      <t>ショリ</t>
    </rPh>
    <rPh sb="64" eb="66">
      <t>シセツ</t>
    </rPh>
    <rPh sb="67" eb="69">
      <t>イチブ</t>
    </rPh>
    <rPh sb="70" eb="72">
      <t>デンキ</t>
    </rPh>
    <rPh sb="73" eb="75">
      <t>キカイ</t>
    </rPh>
    <rPh sb="75" eb="77">
      <t>シセツ</t>
    </rPh>
    <rPh sb="78" eb="80">
      <t>タイヨウ</t>
    </rPh>
    <rPh sb="80" eb="82">
      <t>ネンスウ</t>
    </rPh>
    <rPh sb="83" eb="84">
      <t>コ</t>
    </rPh>
    <rPh sb="86" eb="88">
      <t>コウシン</t>
    </rPh>
    <rPh sb="89" eb="91">
      <t>ヒツヨウ</t>
    </rPh>
    <rPh sb="102" eb="104">
      <t>ケイカク</t>
    </rPh>
    <rPh sb="104" eb="105">
      <t>テキ</t>
    </rPh>
    <rPh sb="106" eb="108">
      <t>コウシン</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</si>
</sst>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1" xfId="0" applyFon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C-4920-A2A7-3ECDA0355C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0.01</c:v>
                </c:pt>
              </c:numCache>
            </c:numRef>
          </c:val>
          <c:smooth val="0"/>
          <c:extLst>
            <c:ext xmlns:c16="http://schemas.microsoft.com/office/drawing/2014/chart" uri="{C3380CC4-5D6E-409C-BE32-E72D297353CC}">
              <c16:uniqueId val="{00000001-3A3C-4920-A2A7-3ECDA0355C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44.12</c:v>
                </c:pt>
                <c:pt idx="1">
                  <c:v>45.59</c:v>
                </c:pt>
                <c:pt idx="2">
                  <c:v>44.12</c:v>
                </c:pt>
                <c:pt idx="3">
                  <c:v>41.91</c:v>
                </c:pt>
                <c:pt idx="4">
                  <c:v>39.71</c:v>
                </c:pt>
              </c:numCache>
            </c:numRef>
          </c:val>
          <c:extLst>
            <c:ext xmlns:c16="http://schemas.microsoft.com/office/drawing/2014/chart" uri="{C3380CC4-5D6E-409C-BE32-E72D297353CC}">
              <c16:uniqueId val="{00000000-CC1E-4F5C-A742-A599077D8C0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50.68</c:v>
                </c:pt>
              </c:numCache>
            </c:numRef>
          </c:val>
          <c:smooth val="0"/>
          <c:extLst>
            <c:ext xmlns:c16="http://schemas.microsoft.com/office/drawing/2014/chart" uri="{C3380CC4-5D6E-409C-BE32-E72D297353CC}">
              <c16:uniqueId val="{00000001-CC1E-4F5C-A742-A599077D8C0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c:v>
                </c:pt>
                <c:pt idx="1">
                  <c:v>90.57</c:v>
                </c:pt>
                <c:pt idx="2">
                  <c:v>90.71</c:v>
                </c:pt>
                <c:pt idx="3">
                  <c:v>90.75</c:v>
                </c:pt>
                <c:pt idx="4">
                  <c:v>91.15</c:v>
                </c:pt>
              </c:numCache>
            </c:numRef>
          </c:val>
          <c:extLst>
            <c:ext xmlns:c16="http://schemas.microsoft.com/office/drawing/2014/chart" uri="{C3380CC4-5D6E-409C-BE32-E72D297353CC}">
              <c16:uniqueId val="{00000000-ABF6-438B-8246-3B72865A90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84.86</c:v>
                </c:pt>
              </c:numCache>
            </c:numRef>
          </c:val>
          <c:smooth val="0"/>
          <c:extLst>
            <c:ext xmlns:c16="http://schemas.microsoft.com/office/drawing/2014/chart" uri="{C3380CC4-5D6E-409C-BE32-E72D297353CC}">
              <c16:uniqueId val="{00000001-ABF6-438B-8246-3B72865A90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98.11</c:v>
                </c:pt>
                <c:pt idx="1">
                  <c:v>97.29</c:v>
                </c:pt>
                <c:pt idx="2">
                  <c:v>104.57</c:v>
                </c:pt>
                <c:pt idx="3">
                  <c:v>100.57</c:v>
                </c:pt>
                <c:pt idx="4">
                  <c:v>100.84</c:v>
                </c:pt>
              </c:numCache>
            </c:numRef>
          </c:val>
          <c:extLst>
            <c:ext xmlns:c16="http://schemas.microsoft.com/office/drawing/2014/chart" uri="{C3380CC4-5D6E-409C-BE32-E72D297353CC}">
              <c16:uniqueId val="{00000000-7B4C-4D14-9E87-82C3BBD109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4C-4D14-9E87-82C3BBD109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F-4D52-BA3A-42FD5DAA0A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F-4D52-BA3A-42FD5DAA0A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8-4C51-8BD5-AA2163443A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8-4C51-8BD5-AA2163443A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3D-4D8D-8770-6FF2CCA1CF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3D-4D8D-8770-6FF2CCA1CF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E6-4644-86CB-C9F2D9C664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6-4644-86CB-C9F2D9C664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quot;-&quot;">
                  <c:v>0.04</c:v>
                </c:pt>
              </c:numCache>
            </c:numRef>
          </c:val>
          <c:extLst>
            <c:ext xmlns:c16="http://schemas.microsoft.com/office/drawing/2014/chart" uri="{C3380CC4-5D6E-409C-BE32-E72D297353CC}">
              <c16:uniqueId val="{00000000-E797-4DAA-A9A0-A01A581C1F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789.46</c:v>
                </c:pt>
              </c:numCache>
            </c:numRef>
          </c:val>
          <c:smooth val="0"/>
          <c:extLst>
            <c:ext xmlns:c16="http://schemas.microsoft.com/office/drawing/2014/chart" uri="{C3380CC4-5D6E-409C-BE32-E72D297353CC}">
              <c16:uniqueId val="{00000001-E797-4DAA-A9A0-A01A581C1F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26.57</c:v>
                </c:pt>
                <c:pt idx="1">
                  <c:v>28.08</c:v>
                </c:pt>
                <c:pt idx="2">
                  <c:v>27.19</c:v>
                </c:pt>
                <c:pt idx="3">
                  <c:v>22.8</c:v>
                </c:pt>
                <c:pt idx="4">
                  <c:v>19.940000000000001</c:v>
                </c:pt>
              </c:numCache>
            </c:numRef>
          </c:val>
          <c:extLst>
            <c:ext xmlns:c16="http://schemas.microsoft.com/office/drawing/2014/chart" uri="{C3380CC4-5D6E-409C-BE32-E72D297353CC}">
              <c16:uniqueId val="{00000000-A6B4-4BBC-9A7E-6C77D6189E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57.77</c:v>
                </c:pt>
              </c:numCache>
            </c:numRef>
          </c:val>
          <c:smooth val="0"/>
          <c:extLst>
            <c:ext xmlns:c16="http://schemas.microsoft.com/office/drawing/2014/chart" uri="{C3380CC4-5D6E-409C-BE32-E72D297353CC}">
              <c16:uniqueId val="{00000001-A6B4-4BBC-9A7E-6C77D6189E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465.12</c:v>
                </c:pt>
                <c:pt idx="1">
                  <c:v>442.11</c:v>
                </c:pt>
                <c:pt idx="2">
                  <c:v>461.98</c:v>
                </c:pt>
                <c:pt idx="3">
                  <c:v>548.48</c:v>
                </c:pt>
                <c:pt idx="4">
                  <c:v>621.73</c:v>
                </c:pt>
              </c:numCache>
            </c:numRef>
          </c:val>
          <c:extLst>
            <c:ext xmlns:c16="http://schemas.microsoft.com/office/drawing/2014/chart" uri="{C3380CC4-5D6E-409C-BE32-E72D297353CC}">
              <c16:uniqueId val="{00000000-B396-47E3-B1B8-58D3FB0045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274.35000000000002</c:v>
                </c:pt>
              </c:numCache>
            </c:numRef>
          </c:val>
          <c:smooth val="0"/>
          <c:extLst>
            <c:ext xmlns:c16="http://schemas.microsoft.com/office/drawing/2014/chart" uri="{C3380CC4-5D6E-409C-BE32-E72D297353CC}">
              <c16:uniqueId val="{00000001-B396-47E3-B1B8-58D3FB0045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君津市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84811</v>
      </c>
      <c r="AM8" s="51"/>
      <c r="AN8" s="51"/>
      <c r="AO8" s="51"/>
      <c r="AP8" s="51"/>
      <c r="AQ8" s="51"/>
      <c r="AR8" s="51"/>
      <c r="AS8" s="51"/>
      <c r="AT8" s="46">
        <f>データ!T6</f>
        <v>318.81</v>
      </c>
      <c r="AU8" s="46"/>
      <c r="AV8" s="46"/>
      <c r="AW8" s="46"/>
      <c r="AX8" s="46"/>
      <c r="AY8" s="46"/>
      <c r="AZ8" s="46"/>
      <c r="BA8" s="46"/>
      <c r="BB8" s="46">
        <f>データ!U6</f>
        <v>266.02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0.31</v>
      </c>
      <c r="Q10" s="46"/>
      <c r="R10" s="46"/>
      <c r="S10" s="46"/>
      <c r="T10" s="46"/>
      <c r="U10" s="46"/>
      <c r="V10" s="46"/>
      <c r="W10" s="46">
        <f>データ!Q6</f>
        <v>100</v>
      </c>
      <c r="X10" s="46"/>
      <c r="Y10" s="46"/>
      <c r="Z10" s="46"/>
      <c r="AA10" s="46"/>
      <c r="AB10" s="46"/>
      <c r="AC10" s="46"/>
      <c r="AD10" s="51">
        <f>データ!R6</f>
        <v>2268</v>
      </c>
      <c r="AE10" s="51"/>
      <c r="AF10" s="51"/>
      <c r="AG10" s="51"/>
      <c r="AH10" s="51"/>
      <c r="AI10" s="51"/>
      <c r="AJ10" s="51"/>
      <c r="AK10" s="2"/>
      <c r="AL10" s="51">
        <f>データ!V6</f>
        <v>260</v>
      </c>
      <c r="AM10" s="51"/>
      <c r="AN10" s="51"/>
      <c r="AO10" s="51"/>
      <c r="AP10" s="51"/>
      <c r="AQ10" s="51"/>
      <c r="AR10" s="51"/>
      <c r="AS10" s="51"/>
      <c r="AT10" s="46">
        <f>データ!W6</f>
        <v>0.22</v>
      </c>
      <c r="AU10" s="46"/>
      <c r="AV10" s="46"/>
      <c r="AW10" s="46"/>
      <c r="AX10" s="46"/>
      <c r="AY10" s="46"/>
      <c r="AZ10" s="46"/>
      <c r="BA10" s="46"/>
      <c r="BB10" s="46">
        <f>データ!X6</f>
        <v>1181.82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42"/>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Ut+O7JoLQPEkJ45ZsLZm6O0sOmyWQoqCgrArWzYneVSEGc4k+/JaxjydOMPXbPuqCsAZQjKu+VZdU2l86oiOtA==" saltValue="eVGi5Or+sVW+NRU0xzdO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122254</v>
      </c>
      <c r="D6" s="33">
        <f t="shared" si="3"/>
        <v>47</v>
      </c>
      <c r="E6" s="33">
        <f t="shared" si="3"/>
        <v>17</v>
      </c>
      <c r="F6" s="33">
        <f t="shared" si="3"/>
        <v>5</v>
      </c>
      <c r="G6" s="33">
        <f t="shared" si="3"/>
        <v>0</v>
      </c>
      <c r="H6" s="33" t="str">
        <f t="shared" si="3"/>
        <v>千葉県　君津市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0.31</v>
      </c>
      <c r="Q6" s="34">
        <f t="shared" si="3"/>
        <v>100</v>
      </c>
      <c r="R6" s="34">
        <f t="shared" si="3"/>
        <v>2268</v>
      </c>
      <c r="S6" s="34">
        <f t="shared" si="3"/>
        <v>84811</v>
      </c>
      <c r="T6" s="34">
        <f t="shared" si="3"/>
        <v>318.81</v>
      </c>
      <c r="U6" s="34">
        <f t="shared" si="3"/>
        <v>266.02</v>
      </c>
      <c r="V6" s="34">
        <f t="shared" si="3"/>
        <v>260</v>
      </c>
      <c r="W6" s="34">
        <f t="shared" si="3"/>
        <v>0.22</v>
      </c>
      <c r="X6" s="34">
        <f t="shared" si="3"/>
        <v>1181.82</v>
      </c>
      <c r="Y6" s="35">
        <f>IF(Y7="",NA(),Y7)</f>
        <v>98.11</v>
      </c>
      <c r="Z6" s="35">
        <f t="shared" ref="Z6:AH6" si="4">IF(Z7="",NA(),Z7)</f>
        <v>97.29</v>
      </c>
      <c r="AA6" s="35">
        <f t="shared" si="4"/>
        <v>104.57</v>
      </c>
      <c r="AB6" s="35">
        <f t="shared" si="4"/>
        <v>100.57</v>
      </c>
      <c r="AC6" s="35">
        <f t="shared" si="4"/>
        <v>100.84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0.04</v>
      </c>
      <c r="BK6" s="35">
        <f t="shared" si="7"/>
        <v>1161.05</v>
      </c>
      <c r="BL6" s="35">
        <f t="shared" si="7"/>
        <v>979.89</v>
      </c>
      <c r="BM6" s="35">
        <f t="shared" si="7"/>
        <v>1051.43</v>
      </c>
      <c r="BN6" s="35">
        <f t="shared" si="7"/>
        <v>982.29</v>
      </c>
      <c r="BO6" s="35">
        <f t="shared" si="7"/>
        <v>789.46</v>
      </c>
      <c r="BP6" s="34" t="str">
        <f>IF(BP7="","",IF(BP7="-","【-】","【"&amp;SUBSTITUTE(TEXT(BP7,"#,##0.00"),"-","△")&amp;"】"))</f>
        <v>【747.76】</v>
      </c>
      <c r="BQ6" s="35">
        <f>IF(BQ7="",NA(),BQ7)</f>
        <v>26.57</v>
      </c>
      <c r="BR6" s="35">
        <f t="shared" ref="BR6:BZ6" si="8">IF(BR7="",NA(),BR7)</f>
        <v>28.08</v>
      </c>
      <c r="BS6" s="35">
        <f t="shared" si="8"/>
        <v>27.19</v>
      </c>
      <c r="BT6" s="35">
        <f t="shared" si="8"/>
        <v>22.8</v>
      </c>
      <c r="BU6" s="35">
        <f t="shared" si="8"/>
        <v>19.940000000000001</v>
      </c>
      <c r="BV6" s="35">
        <f t="shared" si="8"/>
        <v>41.08</v>
      </c>
      <c r="BW6" s="35">
        <f t="shared" si="8"/>
        <v>41.34</v>
      </c>
      <c r="BX6" s="35">
        <f t="shared" si="8"/>
        <v>40.06</v>
      </c>
      <c r="BY6" s="35">
        <f t="shared" si="8"/>
        <v>41.25</v>
      </c>
      <c r="BZ6" s="35">
        <f t="shared" si="8"/>
        <v>57.77</v>
      </c>
      <c r="CA6" s="34" t="str">
        <f>IF(CA7="","",IF(CA7="-","【-】","【"&amp;SUBSTITUTE(TEXT(CA7,"#,##0.00"),"-","△")&amp;"】"))</f>
        <v>【59.51】</v>
      </c>
      <c r="CB6" s="35">
        <f>IF(CB7="",NA(),CB7)</f>
        <v>465.12</v>
      </c>
      <c r="CC6" s="35">
        <f t="shared" ref="CC6:CK6" si="9">IF(CC7="",NA(),CC7)</f>
        <v>442.11</v>
      </c>
      <c r="CD6" s="35">
        <f t="shared" si="9"/>
        <v>461.98</v>
      </c>
      <c r="CE6" s="35">
        <f t="shared" si="9"/>
        <v>548.48</v>
      </c>
      <c r="CF6" s="35">
        <f t="shared" si="9"/>
        <v>621.73</v>
      </c>
      <c r="CG6" s="35">
        <f t="shared" si="9"/>
        <v>378.08</v>
      </c>
      <c r="CH6" s="35">
        <f t="shared" si="9"/>
        <v>357.49</v>
      </c>
      <c r="CI6" s="35">
        <f t="shared" si="9"/>
        <v>355.22</v>
      </c>
      <c r="CJ6" s="35">
        <f t="shared" si="9"/>
        <v>334.48</v>
      </c>
      <c r="CK6" s="35">
        <f t="shared" si="9"/>
        <v>274.35000000000002</v>
      </c>
      <c r="CL6" s="34" t="str">
        <f>IF(CL7="","",IF(CL7="-","【-】","【"&amp;SUBSTITUTE(TEXT(CL7,"#,##0.00"),"-","△")&amp;"】"))</f>
        <v>【261.46】</v>
      </c>
      <c r="CM6" s="35">
        <f>IF(CM7="",NA(),CM7)</f>
        <v>44.12</v>
      </c>
      <c r="CN6" s="35">
        <f t="shared" ref="CN6:CV6" si="10">IF(CN7="",NA(),CN7)</f>
        <v>45.59</v>
      </c>
      <c r="CO6" s="35">
        <f t="shared" si="10"/>
        <v>44.12</v>
      </c>
      <c r="CP6" s="35">
        <f t="shared" si="10"/>
        <v>41.91</v>
      </c>
      <c r="CQ6" s="35">
        <f t="shared" si="10"/>
        <v>39.71</v>
      </c>
      <c r="CR6" s="35">
        <f t="shared" si="10"/>
        <v>44.69</v>
      </c>
      <c r="CS6" s="35">
        <f t="shared" si="10"/>
        <v>44.69</v>
      </c>
      <c r="CT6" s="35">
        <f t="shared" si="10"/>
        <v>42.84</v>
      </c>
      <c r="CU6" s="35">
        <f t="shared" si="10"/>
        <v>40.93</v>
      </c>
      <c r="CV6" s="35">
        <f t="shared" si="10"/>
        <v>50.68</v>
      </c>
      <c r="CW6" s="34" t="str">
        <f>IF(CW7="","",IF(CW7="-","【-】","【"&amp;SUBSTITUTE(TEXT(CW7,"#,##0.00"),"-","△")&amp;"】"))</f>
        <v>【52.23】</v>
      </c>
      <c r="CX6" s="35">
        <f>IF(CX7="",NA(),CX7)</f>
        <v>90.2</v>
      </c>
      <c r="CY6" s="35">
        <f t="shared" ref="CY6:DG6" si="11">IF(CY7="",NA(),CY7)</f>
        <v>90.57</v>
      </c>
      <c r="CZ6" s="35">
        <f t="shared" si="11"/>
        <v>90.71</v>
      </c>
      <c r="DA6" s="35">
        <f t="shared" si="11"/>
        <v>90.75</v>
      </c>
      <c r="DB6" s="35">
        <f t="shared" si="11"/>
        <v>91.15</v>
      </c>
      <c r="DC6" s="35">
        <f t="shared" si="11"/>
        <v>70.59</v>
      </c>
      <c r="DD6" s="35">
        <f t="shared" si="11"/>
        <v>69.67</v>
      </c>
      <c r="DE6" s="35">
        <f t="shared" si="11"/>
        <v>66.3</v>
      </c>
      <c r="DF6" s="35">
        <f t="shared" si="11"/>
        <v>62.73</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0.01</v>
      </c>
      <c r="EO6" s="34" t="str">
        <f>IF(EO7="","",IF(EO7="-","【-】","【"&amp;SUBSTITUTE(TEXT(EO7,"#,##0.00"),"-","△")&amp;"】"))</f>
        <v>【0.02】</v>
      </c>
    </row>
    <row r="7" spans="1:145" s="36" customFormat="1" x14ac:dyDescent="0.15">
      <c r="A7" s="28"/>
      <c r="B7" s="37">
        <v>2018</v>
      </c>
      <c r="C7" s="37">
        <v>122254</v>
      </c>
      <c r="D7" s="37">
        <v>47</v>
      </c>
      <c r="E7" s="37">
        <v>17</v>
      </c>
      <c r="F7" s="37">
        <v>5</v>
      </c>
      <c r="G7" s="37">
        <v>0</v>
      </c>
      <c r="H7" s="37" t="s">
        <v>98</v>
      </c>
      <c r="I7" s="37" t="s">
        <v>99</v>
      </c>
      <c r="J7" s="37" t="s">
        <v>100</v>
      </c>
      <c r="K7" s="37" t="s">
        <v>101</v>
      </c>
      <c r="L7" s="37" t="s">
        <v>102</v>
      </c>
      <c r="M7" s="37" t="s">
        <v>103</v>
      </c>
      <c r="N7" s="38" t="s">
        <v>104</v>
      </c>
      <c r="O7" s="38" t="s">
        <v>105</v>
      </c>
      <c r="P7" s="38">
        <v>0.31</v>
      </c>
      <c r="Q7" s="38">
        <v>100</v>
      </c>
      <c r="R7" s="38">
        <v>2268</v>
      </c>
      <c r="S7" s="38">
        <v>84811</v>
      </c>
      <c r="T7" s="38">
        <v>318.81</v>
      </c>
      <c r="U7" s="38">
        <v>266.02</v>
      </c>
      <c r="V7" s="38">
        <v>260</v>
      </c>
      <c r="W7" s="38">
        <v>0.22</v>
      </c>
      <c r="X7" s="38">
        <v>1181.82</v>
      </c>
      <c r="Y7" s="38">
        <v>98.11</v>
      </c>
      <c r="Z7" s="38">
        <v>97.29</v>
      </c>
      <c r="AA7" s="38">
        <v>104.57</v>
      </c>
      <c r="AB7" s="38">
        <v>100.57</v>
      </c>
      <c r="AC7" s="38">
        <v>100.84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0.04</v>
      </c>
      <c r="BK7" s="38">
        <v>1161.05</v>
      </c>
      <c r="BL7" s="38">
        <v>979.89</v>
      </c>
      <c r="BM7" s="38">
        <v>1051.43</v>
      </c>
      <c r="BN7" s="38">
        <v>982.29</v>
      </c>
      <c r="BO7" s="38">
        <v>789.46</v>
      </c>
      <c r="BP7" s="38">
        <v>747.76</v>
      </c>
      <c r="BQ7" s="38">
        <v>26.57</v>
      </c>
      <c r="BR7" s="38">
        <v>28.08</v>
      </c>
      <c r="BS7" s="38">
        <v>27.19</v>
      </c>
      <c r="BT7" s="38">
        <v>22.8</v>
      </c>
      <c r="BU7" s="38">
        <v>19.940000000000001</v>
      </c>
      <c r="BV7" s="38">
        <v>41.08</v>
      </c>
      <c r="BW7" s="38">
        <v>41.34</v>
      </c>
      <c r="BX7" s="38">
        <v>40.06</v>
      </c>
      <c r="BY7" s="38">
        <v>41.25</v>
      </c>
      <c r="BZ7" s="38">
        <v>57.77</v>
      </c>
      <c r="CA7" s="38">
        <v>59.51</v>
      </c>
      <c r="CB7" s="38">
        <v>465.12</v>
      </c>
      <c r="CC7" s="38">
        <v>442.11</v>
      </c>
      <c r="CD7" s="38">
        <v>461.98</v>
      </c>
      <c r="CE7" s="38">
        <v>548.48</v>
      </c>
      <c r="CF7" s="38">
        <v>621.73</v>
      </c>
      <c r="CG7" s="38">
        <v>378.08</v>
      </c>
      <c r="CH7" s="38">
        <v>357.49</v>
      </c>
      <c r="CI7" s="38">
        <v>355.22</v>
      </c>
      <c r="CJ7" s="38">
        <v>334.48</v>
      </c>
      <c r="CK7" s="38">
        <v>274.35000000000002</v>
      </c>
      <c r="CL7" s="38">
        <v>261.45999999999998</v>
      </c>
      <c r="CM7" s="38">
        <v>44.12</v>
      </c>
      <c r="CN7" s="38">
        <v>45.59</v>
      </c>
      <c r="CO7" s="38">
        <v>44.12</v>
      </c>
      <c r="CP7" s="38">
        <v>41.91</v>
      </c>
      <c r="CQ7" s="38">
        <v>39.71</v>
      </c>
      <c r="CR7" s="38">
        <v>44.69</v>
      </c>
      <c r="CS7" s="38">
        <v>44.69</v>
      </c>
      <c r="CT7" s="38">
        <v>42.84</v>
      </c>
      <c r="CU7" s="38">
        <v>40.93</v>
      </c>
      <c r="CV7" s="38">
        <v>50.68</v>
      </c>
      <c r="CW7" s="38">
        <v>52.23</v>
      </c>
      <c r="CX7" s="38">
        <v>90.2</v>
      </c>
      <c r="CY7" s="38">
        <v>90.57</v>
      </c>
      <c r="CZ7" s="38">
        <v>90.71</v>
      </c>
      <c r="DA7" s="38">
        <v>90.75</v>
      </c>
      <c r="DB7" s="38">
        <v>91.15</v>
      </c>
      <c r="DC7" s="38">
        <v>70.59</v>
      </c>
      <c r="DD7" s="38">
        <v>69.67</v>
      </c>
      <c r="DE7" s="38">
        <v>66.3</v>
      </c>
      <c r="DF7" s="38">
        <v>62.73</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2020-01-29T00:33:01Z</cp:lastPrinted>
  <dcterms:created xsi:type="dcterms:W3CDTF">2019-12-05T05:18:35Z</dcterms:created>
  <dcterms:modified xsi:type="dcterms:W3CDTF">2020-02-18T08:08:27Z</dcterms:modified>
  <cp:category/>
</cp:coreProperties>
</file>