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Z77Oh7A7gMQL02RM2zIKhMEcKRFJI2ANUqxofxqfxlIj2G+TFA5E3MULEW5xlARRwN0VeqrCRnLaOgX2Uzpw2w==" workbookSaltValue="C4FEiI+pFwlcwPuTR9YxPQ==" workbookSpinCount="100000" lockStructure="1"/>
  <bookViews>
    <workbookView xWindow="930" yWindow="0" windowWidth="25200" windowHeight="117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<sst xmlns="http://schemas.openxmlformats.org/spreadsheetml/2006/main" count="233" uniqueCount="114">
  <si>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</si>
  <si>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</si>
  <si>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</si>
  <si>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</si>
  <si>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</si>
  <si>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</si>
  <si>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</si>
  <si>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</si>
  <si>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</si>
  <si>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</si>
  <si>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</si>
  <si>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</si>
  <si>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</si>
  <si>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</si>
  <si>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</si>
  <si>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</si>
  <si>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</si>
  <si>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</si>
  <si>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</si>
  <si>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</si>
  <si>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</si>
  <si>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</si>
  <si>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</si>
  <si>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</si>
  <si>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</si>
  <si>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</si>
  <si>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</si>
  <si>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</si>
  <si>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</si>
  <si>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</si>
  <si>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</si>
  <si>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</si>
  <si>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</si>
  <si>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</si>
  <si>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</si>
  <si>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</si>
  <si>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</si>
  <si>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</si>
  <si>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</si>
  <si>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</si>
  <si>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</si>
  <si>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</si>
  <si>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</si>
  <si>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</si>
  <si>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</si>
  <si>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</si>
  <si>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</si>
  <si>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</si>
  <si>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</si>
  <si>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</si>
  <si>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</si>
  <si>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</si>
  <si>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</si>
  <si>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</si>
  <si>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</si>
  <si>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</si>
  <si>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</si>
  <si>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</si>
  <si>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</si>
  <si>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</si>
  <si>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</si>
  <si>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</si>
  <si>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</si>
  <si>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</si>
  <si>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</si>
  <si>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</si>
  <si>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</si>
  <si>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</si>
  <si>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</si>
  <si>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</si>
  <si>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</si>
  <si>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</si>
  <si>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</si>
  <si>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</si>
  <si>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</si>
  <si>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</si>
  <si>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</si>
  <si>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</si>
  <si>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</si>
  <si>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</si>
  <si>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</si>
  <si>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</si>
  <si>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</si>
  <si>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</si>
  <si>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</si>
  <si>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</si>
  <si>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</si>
  <si>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</si>
  <si>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</si>
  <si>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</si>
  <si>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</si>
  <si>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</si>
  <si>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</si>
  <si>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</si>
  <si>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</si>
  <si>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</si>
  <si>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</si>
  <si>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</si>
  <si>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</si>
  <si>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</si>
  <si>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</si>
  <si>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</si>
  <si>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</si>
  <si>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</si>
  <si>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</si>
  <si>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</si>
  <si>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</si>
  <si>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</si>
  <si>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</si>
  <si>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</si>
  <si>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</si>
  <si>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４０年を経過した管渠の割合は、全体の２０．６％、３０年を経過した管渠の割合は、全体の４６．３％となっています。　　　　　　　　　　　　　　　　　　　　　　　　老朽化している管渠については、ストックマネジメントの手法を用いて、リスク評価などによる優先順位を付けながら点検・調整を行い、管渠の更新を進める必要があります。</t>
    <rPh sb="3" eb="4">
      <t>ネン</t>
    </rPh>
    <rPh sb="5" eb="7">
      <t>ケイカ</t>
    </rPh>
    <rPh sb="9" eb="11">
      <t>カンキョ</t>
    </rPh>
    <rPh sb="12" eb="14">
      <t>ワリアイ</t>
    </rPh>
    <rPh sb="16" eb="18">
      <t>ゼンタイ</t>
    </rPh>
    <rPh sb="27" eb="28">
      <t>ネン</t>
    </rPh>
    <rPh sb="29" eb="31">
      <t>ケイカ</t>
    </rPh>
    <rPh sb="33" eb="35">
      <t>カンキョ</t>
    </rPh>
    <rPh sb="36" eb="38">
      <t>ワリアイ</t>
    </rPh>
    <rPh sb="40" eb="42">
      <t>ゼンタイ</t>
    </rPh>
    <rPh sb="80" eb="83">
      <t>ロウキュウカ</t>
    </rPh>
    <rPh sb="87" eb="89">
      <t>カンキョ</t>
    </rPh>
    <rPh sb="106" eb="108">
      <t>シュホウ</t>
    </rPh>
    <rPh sb="109" eb="110">
      <t>モチ</t>
    </rPh>
    <rPh sb="116" eb="118">
      <t>ヒョウカ</t>
    </rPh>
    <rPh sb="123" eb="125">
      <t>ユウセン</t>
    </rPh>
    <rPh sb="125" eb="127">
      <t>ジュンイ</t>
    </rPh>
    <rPh sb="128" eb="129">
      <t>ツ</t>
    </rPh>
    <rPh sb="133" eb="135">
      <t>テンケン</t>
    </rPh>
    <rPh sb="136" eb="138">
      <t>チョウセイ</t>
    </rPh>
    <rPh sb="139" eb="140">
      <t>オコナ</t>
    </rPh>
    <rPh sb="142" eb="144">
      <t>カンキョ</t>
    </rPh>
    <rPh sb="145" eb="147">
      <t>コウシン</t>
    </rPh>
    <rPh sb="148" eb="149">
      <t>スス</t>
    </rPh>
    <rPh sb="151" eb="153">
      <t>ヒツヨウ</t>
    </rPh>
    <phoneticPr fontId="4"/>
  </si>
  <si>
    <t>　当市の公共下水道事業は、千葉ニュータウン事業により整備され、施設等の初期投資が低く抑えられたことから経営の健全性は保たれています。　　　　　　　　また、更なる健全な経営を行うため、令和２年度より公営企業会計を適用します。　　　　　　　　　　　　　　　　　　　　　　長期的には施設の老朽化に伴い、維持管理費の増大が見込まれることから、ストックマネジメントの手法を用いて適正に維持管理し、耐用年数の延長を図るとともに、施設整備の更新に取り組む必要があります。</t>
    <rPh sb="1" eb="3">
      <t>トウシ</t>
    </rPh>
    <rPh sb="4" eb="6">
      <t>コウキョウ</t>
    </rPh>
    <rPh sb="6" eb="9">
      <t>ゲスイドウ</t>
    </rPh>
    <rPh sb="9" eb="11">
      <t>ジギョウ</t>
    </rPh>
    <rPh sb="13" eb="15">
      <t>チバ</t>
    </rPh>
    <rPh sb="21" eb="23">
      <t>ジギョウ</t>
    </rPh>
    <rPh sb="26" eb="28">
      <t>セイビ</t>
    </rPh>
    <rPh sb="31" eb="34">
      <t>シセツナド</t>
    </rPh>
    <rPh sb="35" eb="37">
      <t>ショキ</t>
    </rPh>
    <rPh sb="37" eb="39">
      <t>トウシ</t>
    </rPh>
    <rPh sb="40" eb="41">
      <t>ヒク</t>
    </rPh>
    <rPh sb="42" eb="43">
      <t>オサ</t>
    </rPh>
    <rPh sb="51" eb="53">
      <t>ケイエイ</t>
    </rPh>
    <rPh sb="54" eb="57">
      <t>ケンゼンセイ</t>
    </rPh>
    <rPh sb="58" eb="59">
      <t>タモ</t>
    </rPh>
    <rPh sb="77" eb="78">
      <t>サラ</t>
    </rPh>
    <rPh sb="80" eb="82">
      <t>ケンゼン</t>
    </rPh>
    <rPh sb="83" eb="85">
      <t>ケイエイ</t>
    </rPh>
    <rPh sb="86" eb="87">
      <t>オコナ</t>
    </rPh>
    <rPh sb="91" eb="92">
      <t>レイ</t>
    </rPh>
    <rPh sb="92" eb="93">
      <t>ワ</t>
    </rPh>
    <rPh sb="94" eb="96">
      <t>ネンド</t>
    </rPh>
    <rPh sb="98" eb="100">
      <t>コウエイ</t>
    </rPh>
    <rPh sb="100" eb="102">
      <t>キギョウ</t>
    </rPh>
    <rPh sb="102" eb="104">
      <t>カイケイ</t>
    </rPh>
    <rPh sb="105" eb="107">
      <t>テキヨウ</t>
    </rPh>
    <rPh sb="133" eb="136">
      <t>チョウキテキ</t>
    </rPh>
    <rPh sb="138" eb="140">
      <t>シセツ</t>
    </rPh>
    <rPh sb="141" eb="144">
      <t>ロウキュウカ</t>
    </rPh>
    <rPh sb="145" eb="146">
      <t>トモナ</t>
    </rPh>
    <rPh sb="148" eb="150">
      <t>イジ</t>
    </rPh>
    <rPh sb="150" eb="153">
      <t>カンリヒ</t>
    </rPh>
    <rPh sb="154" eb="156">
      <t>ゾウダイ</t>
    </rPh>
    <rPh sb="157" eb="159">
      <t>ミコ</t>
    </rPh>
    <rPh sb="178" eb="180">
      <t>シュホウ</t>
    </rPh>
    <rPh sb="181" eb="182">
      <t>モチ</t>
    </rPh>
    <rPh sb="184" eb="186">
      <t>テキセイ</t>
    </rPh>
    <rPh sb="187" eb="189">
      <t>イジ</t>
    </rPh>
    <rPh sb="189" eb="191">
      <t>カンリ</t>
    </rPh>
    <rPh sb="193" eb="195">
      <t>タイヨウ</t>
    </rPh>
    <rPh sb="195" eb="197">
      <t>ネンスウ</t>
    </rPh>
    <rPh sb="198" eb="200">
      <t>エンチョウ</t>
    </rPh>
    <rPh sb="201" eb="202">
      <t>ハカ</t>
    </rPh>
    <rPh sb="208" eb="210">
      <t>シセツ</t>
    </rPh>
    <rPh sb="210" eb="212">
      <t>セイビ</t>
    </rPh>
    <rPh sb="213" eb="215">
      <t>コウシン</t>
    </rPh>
    <rPh sb="216" eb="217">
      <t>ト</t>
    </rPh>
    <rPh sb="218" eb="219">
      <t>ク</t>
    </rPh>
    <rPh sb="220" eb="222">
      <t>ヒツヨウ</t>
    </rPh>
    <phoneticPr fontId="4"/>
  </si>
  <si>
    <t>　収益的収支比率については、下水道使用料収入の増のため前年度を上回り１００％を超えるものとなり、経費回収率についても、１００％超を継続しており、経営の健全化は保たれています。　　　　　　　　　また、当市の公共下水道事業は千葉ニュータウン事業により整備されたことから、類似団体と比較し、水洗化率は平均値を大きく上回っており、企業債残高対事業規模比率は平均値を大きく下回っている状況です。　　　　　　　　　　　　　　　　　　　　　　　　　　　　　　　　なお、汚水処理原価については、印旛沼・手賀沼流域による広域処理のため、類似団体の平均値より低く抑えることができています。</t>
    <rPh sb="1" eb="4">
      <t>シュウエキテキ</t>
    </rPh>
    <rPh sb="4" eb="6">
      <t>シュウシ</t>
    </rPh>
    <rPh sb="6" eb="8">
      <t>ヒリツ</t>
    </rPh>
    <rPh sb="14" eb="17">
      <t>ゲスイドウ</t>
    </rPh>
    <rPh sb="17" eb="20">
      <t>シヨウリョウ</t>
    </rPh>
    <rPh sb="20" eb="22">
      <t>シュウニュウ</t>
    </rPh>
    <rPh sb="23" eb="24">
      <t>ゾウ</t>
    </rPh>
    <rPh sb="27" eb="30">
      <t>ゼンネンド</t>
    </rPh>
    <rPh sb="31" eb="33">
      <t>ウワマワ</t>
    </rPh>
    <rPh sb="39" eb="40">
      <t>コ</t>
    </rPh>
    <rPh sb="48" eb="50">
      <t>ケイヒ</t>
    </rPh>
    <rPh sb="50" eb="52">
      <t>カイシュウ</t>
    </rPh>
    <rPh sb="52" eb="53">
      <t>リツ</t>
    </rPh>
    <rPh sb="65" eb="67">
      <t>ケイゾク</t>
    </rPh>
    <rPh sb="72" eb="74">
      <t>ケイエイ</t>
    </rPh>
    <rPh sb="75" eb="78">
      <t>ケンゼンカ</t>
    </rPh>
    <rPh sb="79" eb="80">
      <t>タモ</t>
    </rPh>
    <rPh sb="99" eb="101">
      <t>トウシ</t>
    </rPh>
    <rPh sb="102" eb="104">
      <t>コウキョウ</t>
    </rPh>
    <rPh sb="104" eb="107">
      <t>ゲスイドウ</t>
    </rPh>
    <rPh sb="107" eb="109">
      <t>ジギョウ</t>
    </rPh>
    <rPh sb="110" eb="112">
      <t>チバ</t>
    </rPh>
    <rPh sb="118" eb="120">
      <t>ジギョウ</t>
    </rPh>
    <rPh sb="123" eb="125">
      <t>セイビ</t>
    </rPh>
    <rPh sb="133" eb="135">
      <t>ルイジ</t>
    </rPh>
    <rPh sb="135" eb="137">
      <t>ダンタイ</t>
    </rPh>
    <rPh sb="138" eb="140">
      <t>ヒカク</t>
    </rPh>
    <rPh sb="142" eb="145">
      <t>スイセンカ</t>
    </rPh>
    <rPh sb="145" eb="146">
      <t>リツ</t>
    </rPh>
    <rPh sb="147" eb="150">
      <t>ヘイキンチ</t>
    </rPh>
    <rPh sb="151" eb="152">
      <t>オオ</t>
    </rPh>
    <rPh sb="154" eb="156">
      <t>ウワマワ</t>
    </rPh>
    <rPh sb="161" eb="163">
      <t>キギョウ</t>
    </rPh>
    <rPh sb="163" eb="164">
      <t>サイ</t>
    </rPh>
    <rPh sb="164" eb="166">
      <t>ザンダカ</t>
    </rPh>
    <rPh sb="166" eb="167">
      <t>タイ</t>
    </rPh>
    <rPh sb="167" eb="169">
      <t>ジギョウ</t>
    </rPh>
    <rPh sb="169" eb="171">
      <t>キボ</t>
    </rPh>
    <rPh sb="171" eb="173">
      <t>ヒリツ</t>
    </rPh>
    <rPh sb="174" eb="177">
      <t>ヘイキンチ</t>
    </rPh>
    <rPh sb="178" eb="179">
      <t>オオ</t>
    </rPh>
    <rPh sb="181" eb="183">
      <t>シタマワ</t>
    </rPh>
    <rPh sb="187" eb="189">
      <t>ジョウキョウ</t>
    </rPh>
    <rPh sb="227" eb="229">
      <t>オスイ</t>
    </rPh>
    <rPh sb="229" eb="231">
      <t>ショリ</t>
    </rPh>
    <rPh sb="231" eb="233">
      <t>ゲンカ</t>
    </rPh>
    <rPh sb="239" eb="242">
      <t>インバヌマ</t>
    </rPh>
    <rPh sb="243" eb="246">
      <t>テガヌマ</t>
    </rPh>
    <rPh sb="246" eb="248">
      <t>リュウイキ</t>
    </rPh>
    <rPh sb="251" eb="253">
      <t>コウイキ</t>
    </rPh>
    <rPh sb="253" eb="255">
      <t>ショリ</t>
    </rPh>
    <rPh sb="259" eb="261">
      <t>ルイジ</t>
    </rPh>
    <rPh sb="261" eb="263">
      <t>ダンタイ</t>
    </rPh>
    <rPh sb="264" eb="267">
      <t>ヘイキンチ</t>
    </rPh>
    <rPh sb="269" eb="270">
      <t>ヒク</t>
    </rPh>
    <rPh sb="271" eb="272">
      <t>オサ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</si>
</sst>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0.05</c:v>
                </c:pt>
                <c:pt idx="2" formatCode="#,##0.00;&quot;△&quot;#,##0.00">
                  <c:v>0</c:v>
                </c:pt>
                <c:pt idx="3">
                  <c:v>0.03</c:v>
                </c:pt>
                <c:pt idx="4">
                  <c:v>0.03</c:v>
                </c:pt>
              </c:numCache>
            </c:numRef>
          </c:val>
          <c:extLst>
            <c:ext xmlns:c16="http://schemas.microsoft.com/office/drawing/2014/chart" uri="{C3380CC4-5D6E-409C-BE32-E72D297353CC}">
              <c16:uniqueId val="{00000000-6DFC-40E3-BF78-03339475C3C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c:v>
                </c:pt>
                <c:pt idx="3">
                  <c:v>0.14000000000000001</c:v>
                </c:pt>
                <c:pt idx="4">
                  <c:v>0.13</c:v>
                </c:pt>
              </c:numCache>
            </c:numRef>
          </c:val>
          <c:smooth val="0"/>
          <c:extLst>
            <c:ext xmlns:c16="http://schemas.microsoft.com/office/drawing/2014/chart" uri="{C3380CC4-5D6E-409C-BE32-E72D297353CC}">
              <c16:uniqueId val="{00000001-6DFC-40E3-BF78-03339475C3C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D2-4289-B39C-DE5DFE5350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58.12</c:v>
                </c:pt>
                <c:pt idx="3">
                  <c:v>58.83</c:v>
                </c:pt>
                <c:pt idx="4">
                  <c:v>56.51</c:v>
                </c:pt>
              </c:numCache>
            </c:numRef>
          </c:val>
          <c:smooth val="0"/>
          <c:extLst>
            <c:ext xmlns:c16="http://schemas.microsoft.com/office/drawing/2014/chart" uri="{C3380CC4-5D6E-409C-BE32-E72D297353CC}">
              <c16:uniqueId val="{00000001-80D2-4289-B39C-DE5DFE5350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99.16</c:v>
                </c:pt>
                <c:pt idx="1">
                  <c:v>99.28</c:v>
                </c:pt>
                <c:pt idx="2">
                  <c:v>99.37</c:v>
                </c:pt>
                <c:pt idx="3">
                  <c:v>99.34</c:v>
                </c:pt>
                <c:pt idx="4">
                  <c:v>99.18</c:v>
                </c:pt>
              </c:numCache>
            </c:numRef>
          </c:val>
          <c:extLst>
            <c:ext xmlns:c16="http://schemas.microsoft.com/office/drawing/2014/chart" uri="{C3380CC4-5D6E-409C-BE32-E72D297353CC}">
              <c16:uniqueId val="{00000000-C976-4C09-BEF0-43B9E806057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93.07</c:v>
                </c:pt>
                <c:pt idx="3">
                  <c:v>92.9</c:v>
                </c:pt>
                <c:pt idx="4">
                  <c:v>93.91</c:v>
                </c:pt>
              </c:numCache>
            </c:numRef>
          </c:val>
          <c:smooth val="0"/>
          <c:extLst>
            <c:ext xmlns:c16="http://schemas.microsoft.com/office/drawing/2014/chart" uri="{C3380CC4-5D6E-409C-BE32-E72D297353CC}">
              <c16:uniqueId val="{00000001-C976-4C09-BEF0-43B9E806057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109.12</c:v>
                </c:pt>
                <c:pt idx="1">
                  <c:v>98.1</c:v>
                </c:pt>
                <c:pt idx="2">
                  <c:v>101.27</c:v>
                </c:pt>
                <c:pt idx="3">
                  <c:v>98.41</c:v>
                </c:pt>
                <c:pt idx="4">
                  <c:v>104.14</c:v>
                </c:pt>
              </c:numCache>
            </c:numRef>
          </c:val>
          <c:extLst>
            <c:ext xmlns:c16="http://schemas.microsoft.com/office/drawing/2014/chart" uri="{C3380CC4-5D6E-409C-BE32-E72D297353CC}">
              <c16:uniqueId val="{00000000-5995-4925-81BD-5312E81C0B9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95-4925-81BD-5312E81C0B9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48-4FA4-9489-C8D799782EF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48-4FA4-9489-C8D799782EF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56-4F40-9106-17194ABE37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56-4F40-9106-17194ABE37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62-47BE-B8D4-635DC231BF0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62-47BE-B8D4-635DC231BF0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81-4F49-9BC8-2D926C6C1F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81-4F49-9BC8-2D926C6C1F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188.28</c:v>
                </c:pt>
                <c:pt idx="1">
                  <c:v>232.81</c:v>
                </c:pt>
                <c:pt idx="2">
                  <c:v>169.04</c:v>
                </c:pt>
                <c:pt idx="3">
                  <c:v>172.4</c:v>
                </c:pt>
                <c:pt idx="4">
                  <c:v>145.35</c:v>
                </c:pt>
              </c:numCache>
            </c:numRef>
          </c:val>
          <c:extLst>
            <c:ext xmlns:c16="http://schemas.microsoft.com/office/drawing/2014/chart" uri="{C3380CC4-5D6E-409C-BE32-E72D297353CC}">
              <c16:uniqueId val="{00000000-BB86-4B66-87F4-103970748D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625.12</c:v>
                </c:pt>
                <c:pt idx="3">
                  <c:v>610.16999999999996</c:v>
                </c:pt>
                <c:pt idx="4">
                  <c:v>605.9</c:v>
                </c:pt>
              </c:numCache>
            </c:numRef>
          </c:val>
          <c:smooth val="0"/>
          <c:extLst>
            <c:ext xmlns:c16="http://schemas.microsoft.com/office/drawing/2014/chart" uri="{C3380CC4-5D6E-409C-BE32-E72D297353CC}">
              <c16:uniqueId val="{00000001-BB86-4B66-87F4-103970748D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117.73</c:v>
                </c:pt>
                <c:pt idx="1">
                  <c:v>109.27</c:v>
                </c:pt>
                <c:pt idx="2">
                  <c:v>115.35</c:v>
                </c:pt>
                <c:pt idx="3">
                  <c:v>112.19</c:v>
                </c:pt>
                <c:pt idx="4">
                  <c:v>114.42</c:v>
                </c:pt>
              </c:numCache>
            </c:numRef>
          </c:val>
          <c:extLst>
            <c:ext xmlns:c16="http://schemas.microsoft.com/office/drawing/2014/chart" uri="{C3380CC4-5D6E-409C-BE32-E72D297353CC}">
              <c16:uniqueId val="{00000000-AE2C-4102-9042-137E3FC47C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89.74</c:v>
                </c:pt>
                <c:pt idx="3">
                  <c:v>88.37</c:v>
                </c:pt>
                <c:pt idx="4">
                  <c:v>89.41</c:v>
                </c:pt>
              </c:numCache>
            </c:numRef>
          </c:val>
          <c:smooth val="0"/>
          <c:extLst>
            <c:ext xmlns:c16="http://schemas.microsoft.com/office/drawing/2014/chart" uri="{C3380CC4-5D6E-409C-BE32-E72D297353CC}">
              <c16:uniqueId val="{00000001-AE2C-4102-9042-137E3FC47C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111.33</c:v>
                </c:pt>
                <c:pt idx="1">
                  <c:v>119.03</c:v>
                </c:pt>
                <c:pt idx="2">
                  <c:v>113.82</c:v>
                </c:pt>
                <c:pt idx="3">
                  <c:v>118.32</c:v>
                </c:pt>
                <c:pt idx="4">
                  <c:v>115.78</c:v>
                </c:pt>
              </c:numCache>
            </c:numRef>
          </c:val>
          <c:extLst>
            <c:ext xmlns:c16="http://schemas.microsoft.com/office/drawing/2014/chart" uri="{C3380CC4-5D6E-409C-BE32-E72D297353CC}">
              <c16:uniqueId val="{00000000-7F8A-4E9A-9290-FC3D7F8EB6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141.24</c:v>
                </c:pt>
                <c:pt idx="3">
                  <c:v>143.05000000000001</c:v>
                </c:pt>
                <c:pt idx="4">
                  <c:v>142.05000000000001</c:v>
                </c:pt>
              </c:numCache>
            </c:numRef>
          </c:val>
          <c:smooth val="0"/>
          <c:extLst>
            <c:ext xmlns:c16="http://schemas.microsoft.com/office/drawing/2014/chart" uri="{C3380CC4-5D6E-409C-BE32-E72D297353CC}">
              <c16:uniqueId val="{00000001-7F8A-4E9A-9290-FC3D7F8EB6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白井市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68">
        <f>データ!S6</f>
        <v>63723</v>
      </c>
      <c r="AM8" s="68"/>
      <c r="AN8" s="68"/>
      <c r="AO8" s="68"/>
      <c r="AP8" s="68"/>
      <c r="AQ8" s="68"/>
      <c r="AR8" s="68"/>
      <c r="AS8" s="68"/>
      <c r="AT8" s="67">
        <f>データ!T6</f>
        <v>35.479999999999997</v>
      </c>
      <c r="AU8" s="67"/>
      <c r="AV8" s="67"/>
      <c r="AW8" s="67"/>
      <c r="AX8" s="67"/>
      <c r="AY8" s="67"/>
      <c r="AZ8" s="67"/>
      <c r="BA8" s="67"/>
      <c r="BB8" s="67">
        <f>データ!U6</f>
        <v>1796.03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71.95</v>
      </c>
      <c r="Q10" s="67"/>
      <c r="R10" s="67"/>
      <c r="S10" s="67"/>
      <c r="T10" s="67"/>
      <c r="U10" s="67"/>
      <c r="V10" s="67"/>
      <c r="W10" s="67">
        <f>データ!Q6</f>
        <v>85.41</v>
      </c>
      <c r="X10" s="67"/>
      <c r="Y10" s="67"/>
      <c r="Z10" s="67"/>
      <c r="AA10" s="67"/>
      <c r="AB10" s="67"/>
      <c r="AC10" s="67"/>
      <c r="AD10" s="68">
        <f>データ!R6</f>
        <v>2160</v>
      </c>
      <c r="AE10" s="68"/>
      <c r="AF10" s="68"/>
      <c r="AG10" s="68"/>
      <c r="AH10" s="68"/>
      <c r="AI10" s="68"/>
      <c r="AJ10" s="68"/>
      <c r="AK10" s="2"/>
      <c r="AL10" s="68">
        <f>データ!V6</f>
        <v>45725</v>
      </c>
      <c r="AM10" s="68"/>
      <c r="AN10" s="68"/>
      <c r="AO10" s="68"/>
      <c r="AP10" s="68"/>
      <c r="AQ10" s="68"/>
      <c r="AR10" s="68"/>
      <c r="AS10" s="68"/>
      <c r="AT10" s="67">
        <f>データ!W6</f>
        <v>8.49</v>
      </c>
      <c r="AU10" s="67"/>
      <c r="AV10" s="67"/>
      <c r="AW10" s="67"/>
      <c r="AX10" s="67"/>
      <c r="AY10" s="67"/>
      <c r="AZ10" s="67"/>
      <c r="BA10" s="67"/>
      <c r="BB10" s="67">
        <f>データ!X6</f>
        <v>5385.75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U84IRxbEvz7SDCS86dkjqSXNlBTMxaqUgS443ubE5FJAKu/fjqxq4atewYqr/xrY/3h9alb8zCYCqK6PlFyQnQ==" saltValue="b03Bz7p8/MuToAwQ8zna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122327</v>
      </c>
      <c r="D6" s="33">
        <f t="shared" si="3"/>
        <v>47</v>
      </c>
      <c r="E6" s="33">
        <f t="shared" si="3"/>
        <v>17</v>
      </c>
      <c r="F6" s="33">
        <f t="shared" si="3"/>
        <v>1</v>
      </c>
      <c r="G6" s="33">
        <f t="shared" si="3"/>
        <v>0</v>
      </c>
      <c r="H6" s="33" t="str">
        <f t="shared" si="3"/>
        <v>千葉県　白井市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71.95</v>
      </c>
      <c r="Q6" s="34">
        <f t="shared" si="3"/>
        <v>85.41</v>
      </c>
      <c r="R6" s="34">
        <f t="shared" si="3"/>
        <v>2160</v>
      </c>
      <c r="S6" s="34">
        <f t="shared" si="3"/>
        <v>63723</v>
      </c>
      <c r="T6" s="34">
        <f t="shared" si="3"/>
        <v>35.479999999999997</v>
      </c>
      <c r="U6" s="34">
        <f t="shared" si="3"/>
        <v>1796.03</v>
      </c>
      <c r="V6" s="34">
        <f t="shared" si="3"/>
        <v>45725</v>
      </c>
      <c r="W6" s="34">
        <f t="shared" si="3"/>
        <v>8.49</v>
      </c>
      <c r="X6" s="34">
        <f t="shared" si="3"/>
        <v>5385.75</v>
      </c>
      <c r="Y6" s="35">
        <f>IF(Y7="",NA(),Y7)</f>
        <v>109.12</v>
      </c>
      <c r="Z6" s="35">
        <f t="shared" ref="Z6:AH6" si="4">IF(Z7="",NA(),Z7)</f>
        <v>98.1</v>
      </c>
      <c r="AA6" s="35">
        <f t="shared" si="4"/>
        <v>101.27</v>
      </c>
      <c r="AB6" s="35">
        <f t="shared" si="4"/>
        <v>98.41</v>
      </c>
      <c r="AC6" s="35">
        <f t="shared" si="4"/>
        <v>104.14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188.28</v>
      </c>
      <c r="BG6" s="35">
        <f t="shared" ref="BG6:BO6" si="7">IF(BG7="",NA(),BG7)</f>
        <v>232.81</v>
      </c>
      <c r="BH6" s="35">
        <f t="shared" si="7"/>
        <v>169.04</v>
      </c>
      <c r="BI6" s="35">
        <f t="shared" si="7"/>
        <v>172.4</v>
      </c>
      <c r="BJ6" s="35">
        <f t="shared" si="7"/>
        <v>145.35</v>
      </c>
      <c r="BK6" s="35">
        <f t="shared" si="7"/>
        <v>658.6</v>
      </c>
      <c r="BL6" s="35">
        <f t="shared" si="7"/>
        <v>664.04</v>
      </c>
      <c r="BM6" s="35">
        <f t="shared" si="7"/>
        <v>625.12</v>
      </c>
      <c r="BN6" s="35">
        <f t="shared" si="7"/>
        <v>610.16999999999996</v>
      </c>
      <c r="BO6" s="35">
        <f t="shared" si="7"/>
        <v>605.9</v>
      </c>
      <c r="BP6" s="34" t="str">
        <f>IF(BP7="","",IF(BP7="-","【-】","【"&amp;SUBSTITUTE(TEXT(BP7,"#,##0.00"),"-","△")&amp;"】"))</f>
        <v>【682.78】</v>
      </c>
      <c r="BQ6" s="35">
        <f>IF(BQ7="",NA(),BQ7)</f>
        <v>117.73</v>
      </c>
      <c r="BR6" s="35">
        <f t="shared" ref="BR6:BZ6" si="8">IF(BR7="",NA(),BR7)</f>
        <v>109.27</v>
      </c>
      <c r="BS6" s="35">
        <f t="shared" si="8"/>
        <v>115.35</v>
      </c>
      <c r="BT6" s="35">
        <f t="shared" si="8"/>
        <v>112.19</v>
      </c>
      <c r="BU6" s="35">
        <f t="shared" si="8"/>
        <v>114.42</v>
      </c>
      <c r="BV6" s="35">
        <f t="shared" si="8"/>
        <v>88.44</v>
      </c>
      <c r="BW6" s="35">
        <f t="shared" si="8"/>
        <v>86.2</v>
      </c>
      <c r="BX6" s="35">
        <f t="shared" si="8"/>
        <v>89.74</v>
      </c>
      <c r="BY6" s="35">
        <f t="shared" si="8"/>
        <v>88.37</v>
      </c>
      <c r="BZ6" s="35">
        <f t="shared" si="8"/>
        <v>89.41</v>
      </c>
      <c r="CA6" s="34" t="str">
        <f>IF(CA7="","",IF(CA7="-","【-】","【"&amp;SUBSTITUTE(TEXT(CA7,"#,##0.00"),"-","△")&amp;"】"))</f>
        <v>【100.91】</v>
      </c>
      <c r="CB6" s="35">
        <f>IF(CB7="",NA(),CB7)</f>
        <v>111.33</v>
      </c>
      <c r="CC6" s="35">
        <f t="shared" ref="CC6:CK6" si="9">IF(CC7="",NA(),CC7)</f>
        <v>119.03</v>
      </c>
      <c r="CD6" s="35">
        <f t="shared" si="9"/>
        <v>113.82</v>
      </c>
      <c r="CE6" s="35">
        <f t="shared" si="9"/>
        <v>118.32</v>
      </c>
      <c r="CF6" s="35">
        <f t="shared" si="9"/>
        <v>115.78</v>
      </c>
      <c r="CG6" s="35">
        <f t="shared" si="9"/>
        <v>147.15</v>
      </c>
      <c r="CH6" s="35">
        <f t="shared" si="9"/>
        <v>146.47999999999999</v>
      </c>
      <c r="CI6" s="35">
        <f t="shared" si="9"/>
        <v>141.24</v>
      </c>
      <c r="CJ6" s="35">
        <f t="shared" si="9"/>
        <v>143.05000000000001</v>
      </c>
      <c r="CK6" s="35">
        <f t="shared" si="9"/>
        <v>142.05000000000001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59.27</v>
      </c>
      <c r="CS6" s="35">
        <f t="shared" si="10"/>
        <v>62.64</v>
      </c>
      <c r="CT6" s="35">
        <f t="shared" si="10"/>
        <v>58.12</v>
      </c>
      <c r="CU6" s="35">
        <f t="shared" si="10"/>
        <v>58.83</v>
      </c>
      <c r="CV6" s="35">
        <f t="shared" si="10"/>
        <v>56.51</v>
      </c>
      <c r="CW6" s="34" t="str">
        <f>IF(CW7="","",IF(CW7="-","【-】","【"&amp;SUBSTITUTE(TEXT(CW7,"#,##0.00"),"-","△")&amp;"】"))</f>
        <v>【58.98】</v>
      </c>
      <c r="CX6" s="35">
        <f>IF(CX7="",NA(),CX7)</f>
        <v>99.16</v>
      </c>
      <c r="CY6" s="35">
        <f t="shared" ref="CY6:DG6" si="11">IF(CY7="",NA(),CY7)</f>
        <v>99.28</v>
      </c>
      <c r="CZ6" s="35">
        <f t="shared" si="11"/>
        <v>99.37</v>
      </c>
      <c r="DA6" s="35">
        <f t="shared" si="11"/>
        <v>99.34</v>
      </c>
      <c r="DB6" s="35">
        <f t="shared" si="11"/>
        <v>99.18</v>
      </c>
      <c r="DC6" s="35">
        <f t="shared" si="11"/>
        <v>92.82</v>
      </c>
      <c r="DD6" s="35">
        <f t="shared" si="11"/>
        <v>92.98</v>
      </c>
      <c r="DE6" s="35">
        <f t="shared" si="11"/>
        <v>93.07</v>
      </c>
      <c r="DF6" s="35">
        <f t="shared" si="11"/>
        <v>92.9</v>
      </c>
      <c r="DG6" s="35">
        <f t="shared" si="11"/>
        <v>93.91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0.05</v>
      </c>
      <c r="EG6" s="34">
        <f t="shared" si="14"/>
        <v>0</v>
      </c>
      <c r="EH6" s="35">
        <f t="shared" si="14"/>
        <v>0.03</v>
      </c>
      <c r="EI6" s="35">
        <f t="shared" si="14"/>
        <v>0.03</v>
      </c>
      <c r="EJ6" s="35">
        <f t="shared" si="14"/>
        <v>7.0000000000000007E-2</v>
      </c>
      <c r="EK6" s="35">
        <f t="shared" si="14"/>
        <v>7.0000000000000007E-2</v>
      </c>
      <c r="EL6" s="35">
        <f t="shared" si="14"/>
        <v>0.1</v>
      </c>
      <c r="EM6" s="35">
        <f t="shared" si="14"/>
        <v>0.14000000000000001</v>
      </c>
      <c r="EN6" s="35">
        <f t="shared" si="14"/>
        <v>0.13</v>
      </c>
      <c r="EO6" s="34" t="str">
        <f>IF(EO7="","",IF(EO7="-","【-】","【"&amp;SUBSTITUTE(TEXT(EO7,"#,##0.00"),"-","△")&amp;"】"))</f>
        <v>【0.23】</v>
      </c>
    </row>
    <row r="7" spans="1:145" s="36" customFormat="1" x14ac:dyDescent="0.15">
      <c r="A7" s="28"/>
      <c r="B7" s="37">
        <v>2018</v>
      </c>
      <c r="C7" s="37">
        <v>122327</v>
      </c>
      <c r="D7" s="37">
        <v>47</v>
      </c>
      <c r="E7" s="37">
        <v>17</v>
      </c>
      <c r="F7" s="37">
        <v>1</v>
      </c>
      <c r="G7" s="37">
        <v>0</v>
      </c>
      <c r="H7" s="37" t="s">
        <v>98</v>
      </c>
      <c r="I7" s="37" t="s">
        <v>99</v>
      </c>
      <c r="J7" s="37" t="s">
        <v>100</v>
      </c>
      <c r="K7" s="37" t="s">
        <v>101</v>
      </c>
      <c r="L7" s="37" t="s">
        <v>102</v>
      </c>
      <c r="M7" s="37" t="s">
        <v>103</v>
      </c>
      <c r="N7" s="38" t="s">
        <v>104</v>
      </c>
      <c r="O7" s="38" t="s">
        <v>105</v>
      </c>
      <c r="P7" s="38">
        <v>71.95</v>
      </c>
      <c r="Q7" s="38">
        <v>85.41</v>
      </c>
      <c r="R7" s="38">
        <v>2160</v>
      </c>
      <c r="S7" s="38">
        <v>63723</v>
      </c>
      <c r="T7" s="38">
        <v>35.479999999999997</v>
      </c>
      <c r="U7" s="38">
        <v>1796.03</v>
      </c>
      <c r="V7" s="38">
        <v>45725</v>
      </c>
      <c r="W7" s="38">
        <v>8.49</v>
      </c>
      <c r="X7" s="38">
        <v>5385.75</v>
      </c>
      <c r="Y7" s="38">
        <v>109.12</v>
      </c>
      <c r="Z7" s="38">
        <v>98.1</v>
      </c>
      <c r="AA7" s="38">
        <v>101.27</v>
      </c>
      <c r="AB7" s="38">
        <v>98.41</v>
      </c>
      <c r="AC7" s="38">
        <v>104.14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188.28</v>
      </c>
      <c r="BG7" s="38">
        <v>232.81</v>
      </c>
      <c r="BH7" s="38">
        <v>169.04</v>
      </c>
      <c r="BI7" s="38">
        <v>172.4</v>
      </c>
      <c r="BJ7" s="38">
        <v>145.35</v>
      </c>
      <c r="BK7" s="38">
        <v>658.6</v>
      </c>
      <c r="BL7" s="38">
        <v>664.04</v>
      </c>
      <c r="BM7" s="38">
        <v>625.12</v>
      </c>
      <c r="BN7" s="38">
        <v>610.16999999999996</v>
      </c>
      <c r="BO7" s="38">
        <v>605.9</v>
      </c>
      <c r="BP7" s="38">
        <v>682.78</v>
      </c>
      <c r="BQ7" s="38">
        <v>117.73</v>
      </c>
      <c r="BR7" s="38">
        <v>109.27</v>
      </c>
      <c r="BS7" s="38">
        <v>115.35</v>
      </c>
      <c r="BT7" s="38">
        <v>112.19</v>
      </c>
      <c r="BU7" s="38">
        <v>114.42</v>
      </c>
      <c r="BV7" s="38">
        <v>88.44</v>
      </c>
      <c r="BW7" s="38">
        <v>86.2</v>
      </c>
      <c r="BX7" s="38">
        <v>89.74</v>
      </c>
      <c r="BY7" s="38">
        <v>88.37</v>
      </c>
      <c r="BZ7" s="38">
        <v>89.41</v>
      </c>
      <c r="CA7" s="38">
        <v>100.91</v>
      </c>
      <c r="CB7" s="38">
        <v>111.33</v>
      </c>
      <c r="CC7" s="38">
        <v>119.03</v>
      </c>
      <c r="CD7" s="38">
        <v>113.82</v>
      </c>
      <c r="CE7" s="38">
        <v>118.32</v>
      </c>
      <c r="CF7" s="38">
        <v>115.78</v>
      </c>
      <c r="CG7" s="38">
        <v>147.15</v>
      </c>
      <c r="CH7" s="38">
        <v>146.47999999999999</v>
      </c>
      <c r="CI7" s="38">
        <v>141.24</v>
      </c>
      <c r="CJ7" s="38">
        <v>143.05000000000001</v>
      </c>
      <c r="CK7" s="38">
        <v>142.05000000000001</v>
      </c>
      <c r="CL7" s="38">
        <v>136.86000000000001</v>
      </c>
      <c r="CM7" s="38" t="s">
        <v>104</v>
      </c>
      <c r="CN7" s="38" t="s">
        <v>104</v>
      </c>
      <c r="CO7" s="38" t="s">
        <v>104</v>
      </c>
      <c r="CP7" s="38" t="s">
        <v>104</v>
      </c>
      <c r="CQ7" s="38" t="s">
        <v>104</v>
      </c>
      <c r="CR7" s="38">
        <v>59.27</v>
      </c>
      <c r="CS7" s="38">
        <v>62.64</v>
      </c>
      <c r="CT7" s="38">
        <v>58.12</v>
      </c>
      <c r="CU7" s="38">
        <v>58.83</v>
      </c>
      <c r="CV7" s="38">
        <v>56.51</v>
      </c>
      <c r="CW7" s="38">
        <v>58.98</v>
      </c>
      <c r="CX7" s="38">
        <v>99.16</v>
      </c>
      <c r="CY7" s="38">
        <v>99.28</v>
      </c>
      <c r="CZ7" s="38">
        <v>99.37</v>
      </c>
      <c r="DA7" s="38">
        <v>99.34</v>
      </c>
      <c r="DB7" s="38">
        <v>99.18</v>
      </c>
      <c r="DC7" s="38">
        <v>92.82</v>
      </c>
      <c r="DD7" s="38">
        <v>92.98</v>
      </c>
      <c r="DE7" s="38">
        <v>93.07</v>
      </c>
      <c r="DF7" s="38">
        <v>92.9</v>
      </c>
      <c r="DG7" s="38">
        <v>93.91</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0.05</v>
      </c>
      <c r="EG7" s="38">
        <v>0</v>
      </c>
      <c r="EH7" s="38">
        <v>0.03</v>
      </c>
      <c r="EI7" s="38">
        <v>0.03</v>
      </c>
      <c r="EJ7" s="38">
        <v>7.0000000000000007E-2</v>
      </c>
      <c r="EK7" s="38">
        <v>7.0000000000000007E-2</v>
      </c>
      <c r="EL7" s="38">
        <v>0.1</v>
      </c>
      <c r="EM7" s="38">
        <v>0.14000000000000001</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2020-01-23T04:09:02Z</cp:lastPrinted>
  <dcterms:created xsi:type="dcterms:W3CDTF">2019-12-05T05:03:15Z</dcterms:created>
  <dcterms:modified xsi:type="dcterms:W3CDTF">2020-02-18T08:11:09Z</dcterms:modified>
  <cp:category/>
</cp:coreProperties>
</file>