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6 経営比較分析表\20200109_１月の定例照会\03団体⇒県\140駐車場\"/>
    </mc:Choice>
  </mc:AlternateContent>
  <workbookProtection workbookAlgorithmName="SHA-512" workbookHashValue="c4f/QJBEIpH+AODfB3EMgQk+PAI85/NSvFxo6/3NnVBZLXOOqD4Bc7xTK15xZ8jdJa0EjCJyIMc7oN7txYG9dw==" workbookSaltValue="7izlFIJnRy6docEltKOUHQ==" workbookSpinCount="100000" lockStructure="1"/>
  <bookViews>
    <workbookView xWindow="930" yWindow="0" windowWidth="23040" windowHeight="909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HP76" i="4"/>
  <c r="BG51" i="4"/>
  <c r="FX30" i="4"/>
  <c r="BG30" i="4"/>
  <c r="AV76" i="4"/>
  <c r="KO51" i="4"/>
  <c r="LE76" i="4"/>
  <c r="FX51" i="4"/>
  <c r="KO30" i="4"/>
  <c r="KP76" i="4"/>
  <c r="HA76" i="4"/>
  <c r="AN51" i="4"/>
  <c r="FE30" i="4"/>
  <c r="AN30" i="4"/>
  <c r="AG76" i="4"/>
  <c r="JV51" i="4"/>
  <c r="FE51" i="4"/>
  <c r="JV30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<sst xmlns="http://schemas.openxmlformats.org/spreadsheetml/2006/main" count="278" uniqueCount="140">
  <si>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</si>
  <si>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</si>
  <si>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</si>
  <si>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</si>
  <si>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</si>
  <si>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</si>
  <si>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</si>
  <si>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</si>
  <si>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</si>
  <si>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</si>
  <si>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</si>
  <si>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</si>
  <si>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</si>
  <si>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</si>
  <si>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</si>
  <si>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</si>
  <si>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</si>
  <si>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</si>
  <si>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</si>
  <si>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</si>
  <si>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</si>
  <si>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</si>
  <si>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</si>
  <si>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</si>
  <si>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</si>
  <si>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</si>
  <si>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</si>
  <si>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</si>
  <si>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</si>
  <si>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</si>
  <si>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</si>
  <si>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</si>
  <si>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</si>
  <si>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</si>
  <si>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</si>
  <si>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</si>
  <si>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</si>
  <si>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</si>
  <si>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</si>
  <si>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</si>
  <si>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</si>
  <si>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</si>
  <si>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</si>
  <si>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</si>
  <si>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</si>
  <si>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</si>
  <si>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</si>
  <si>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</si>
  <si>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</si>
  <si>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</si>
  <si>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</si>
  <si>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</si>
  <si>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</si>
  <si>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</si>
  <si>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</si>
  <si>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</si>
  <si>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</si>
  <si>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</si>
  <si>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</si>
  <si>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</si>
  <si>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</si>
  <si>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</si>
  <si>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</si>
  <si>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</si>
  <si>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</si>
  <si>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</si>
  <si>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</si>
  <si>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</si>
  <si>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</si>
  <si>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</si>
  <si>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</si>
  <si>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</si>
  <si>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</si>
  <si>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</si>
  <si>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</si>
  <si>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</si>
  <si>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</si>
  <si>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</si>
  <si>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</si>
  <si>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</si>
  <si>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</si>
  <si>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</si>
  <si>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</si>
  <si>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</si>
  <si>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</si>
  <si>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</si>
  <si>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</si>
  <si>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</si>
  <si>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</si>
  <si>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</si>
  <si>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</si>
  <si>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</si>
  <si>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</si>
  <si>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</si>
  <si>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</si>
  <si>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</si>
  <si>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</si>
  <si>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</si>
  <si>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</si>
  <si>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</si>
  <si>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</si>
  <si>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</si>
  <si>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</si>
  <si>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</si>
  <si>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</si>
  <si>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</si>
  <si>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</si>
  <si>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</si>
  <si>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</si>
  <si>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</si>
  <si>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</si>
  <si>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</si>
  <si>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</si>
  <si>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</si>
  <si>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</si>
  <si>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</si>
  <si>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</si>
  <si>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</si>
  <si>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千葉県　香取市</t>
  </si>
  <si>
    <t>佐原駅北駐車場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</si>
  <si>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</si>
  <si>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</si>
  <si>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</si>
  <si>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</si>
  <si>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</si>
  <si>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</si>
  <si>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</si>
  <si>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</si>
  <si>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</si>
  <si>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</si>
  <si>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</si>
  <si>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</si>
  <si>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</si>
  <si>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</si>
  <si>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</si>
  <si>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</si>
  <si>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は、類似施設平均値より低いが300%近くで推移しており、30年度は400%に近づいている。また、指定管理者制度を導入していることにより、営業費用や設備投資を低く抑えることができているため、④売上高GDP比率、EBITDAは類似施設平均値より高くなっており、このことからも経営の健全性は確保されていると考える。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9" eb="20">
      <t>ヒク</t>
    </rPh>
    <rPh sb="26" eb="27">
      <t>チカ</t>
    </rPh>
    <rPh sb="29" eb="31">
      <t>スイイ</t>
    </rPh>
    <rPh sb="38" eb="40">
      <t>ネンド</t>
    </rPh>
    <rPh sb="46" eb="47">
      <t>チカ</t>
    </rPh>
    <rPh sb="56" eb="58">
      <t>シテイ</t>
    </rPh>
    <rPh sb="58" eb="61">
      <t>カンリシャ</t>
    </rPh>
    <rPh sb="61" eb="63">
      <t>セイド</t>
    </rPh>
    <rPh sb="64" eb="66">
      <t>ドウニュウ</t>
    </rPh>
    <rPh sb="76" eb="78">
      <t>エイギョウ</t>
    </rPh>
    <rPh sb="78" eb="80">
      <t>ヒヨウ</t>
    </rPh>
    <rPh sb="81" eb="83">
      <t>セツビ</t>
    </rPh>
    <rPh sb="83" eb="85">
      <t>トウシ</t>
    </rPh>
    <rPh sb="86" eb="87">
      <t>ヒク</t>
    </rPh>
    <rPh sb="88" eb="89">
      <t>オサ</t>
    </rPh>
    <rPh sb="103" eb="105">
      <t>ウリアゲ</t>
    </rPh>
    <rPh sb="105" eb="106">
      <t>タカ</t>
    </rPh>
    <rPh sb="109" eb="111">
      <t>ヒリツ</t>
    </rPh>
    <rPh sb="119" eb="121">
      <t>ルイジ</t>
    </rPh>
    <rPh sb="121" eb="123">
      <t>シセツ</t>
    </rPh>
    <rPh sb="123" eb="126">
      <t>ヘイキンチ</t>
    </rPh>
    <rPh sb="128" eb="129">
      <t>タカ</t>
    </rPh>
    <rPh sb="143" eb="145">
      <t>ケイエイ</t>
    </rPh>
    <rPh sb="146" eb="149">
      <t>ケンゼンセイ</t>
    </rPh>
    <rPh sb="150" eb="152">
      <t>カクホ</t>
    </rPh>
    <rPh sb="158" eb="159">
      <t>カンガ</t>
    </rPh>
    <phoneticPr fontId="5"/>
  </si>
  <si>
    <t>現在のところ設備投資は想定していないが、今後施設の老朽化に伴い発生する更新費用については、指定管理者制度を活用し可能な限り低く抑えていく考えである。</t>
    <rPh sb="0" eb="2">
      <t>ゲンザイ</t>
    </rPh>
    <rPh sb="6" eb="8">
      <t>セツビ</t>
    </rPh>
    <rPh sb="8" eb="10">
      <t>トウシ</t>
    </rPh>
    <rPh sb="11" eb="13">
      <t>ソウテイ</t>
    </rPh>
    <rPh sb="20" eb="22">
      <t>コンゴ</t>
    </rPh>
    <rPh sb="22" eb="24">
      <t>シセツ</t>
    </rPh>
    <rPh sb="25" eb="28">
      <t>ロウキュウカ</t>
    </rPh>
    <rPh sb="29" eb="30">
      <t>トモナ</t>
    </rPh>
    <rPh sb="31" eb="33">
      <t>ハッセイ</t>
    </rPh>
    <rPh sb="35" eb="37">
      <t>コウシン</t>
    </rPh>
    <rPh sb="37" eb="39">
      <t>ヒヨウ</t>
    </rPh>
    <rPh sb="45" eb="47">
      <t>シテイ</t>
    </rPh>
    <rPh sb="47" eb="50">
      <t>カンリシャ</t>
    </rPh>
    <rPh sb="50" eb="52">
      <t>セイド</t>
    </rPh>
    <rPh sb="53" eb="55">
      <t>カツヨウ</t>
    </rPh>
    <rPh sb="56" eb="58">
      <t>カノウ</t>
    </rPh>
    <rPh sb="59" eb="60">
      <t>カギ</t>
    </rPh>
    <rPh sb="61" eb="62">
      <t>ヒク</t>
    </rPh>
    <rPh sb="63" eb="64">
      <t>オサ</t>
    </rPh>
    <rPh sb="68" eb="69">
      <t>カンガ</t>
    </rPh>
    <phoneticPr fontId="5"/>
  </si>
  <si>
    <t>駐車場の立地上、ＪＲや高速バスの利用者（通勤・旅行・レジャー）が多いため、必然的に１台当たりの駐車時間が長くなり、回転率が低いと考えられ、そのために稼働率８割は適当な水準と考えられる。</t>
    <rPh sb="0" eb="3">
      <t>チュウシャジョウ</t>
    </rPh>
    <rPh sb="4" eb="6">
      <t>リッチ</t>
    </rPh>
    <rPh sb="6" eb="7">
      <t>ジョウ</t>
    </rPh>
    <rPh sb="11" eb="13">
      <t>コウソク</t>
    </rPh>
    <rPh sb="16" eb="19">
      <t>リヨウシャ</t>
    </rPh>
    <rPh sb="20" eb="22">
      <t>ツウキン</t>
    </rPh>
    <rPh sb="23" eb="25">
      <t>リョコウ</t>
    </rPh>
    <rPh sb="32" eb="33">
      <t>オオ</t>
    </rPh>
    <rPh sb="37" eb="40">
      <t>ヒツゼンテキ</t>
    </rPh>
    <rPh sb="42" eb="43">
      <t>ダイ</t>
    </rPh>
    <rPh sb="43" eb="44">
      <t>ア</t>
    </rPh>
    <rPh sb="47" eb="49">
      <t>チュウシャ</t>
    </rPh>
    <rPh sb="49" eb="51">
      <t>ジカン</t>
    </rPh>
    <rPh sb="52" eb="53">
      <t>ナガ</t>
    </rPh>
    <rPh sb="57" eb="59">
      <t>カイテン</t>
    </rPh>
    <rPh sb="59" eb="60">
      <t>リツ</t>
    </rPh>
    <rPh sb="61" eb="62">
      <t>ヒク</t>
    </rPh>
    <rPh sb="64" eb="65">
      <t>カンガ</t>
    </rPh>
    <rPh sb="74" eb="76">
      <t>カドウ</t>
    </rPh>
    <rPh sb="76" eb="77">
      <t>リツ</t>
    </rPh>
    <rPh sb="78" eb="79">
      <t>ワリ</t>
    </rPh>
    <rPh sb="80" eb="82">
      <t>テキトウ</t>
    </rPh>
    <rPh sb="83" eb="85">
      <t>スイジュン</t>
    </rPh>
    <rPh sb="86" eb="87">
      <t>カンガ</t>
    </rPh>
    <phoneticPr fontId="5"/>
  </si>
  <si>
    <t>①収益的収支比率及び⑪稼働率は類似施設平均値を下回りやや横ばいの状況ではあるが、⑤EBITDAにおいての純利益は類似施設平均値を大幅に上回っており、経営の健全性は充分に確保されていると考えられる。さらなる経営分析を図るため、令和２年度を目標に経営戦略の策定を図りた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</si>
</sst>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278.60000000000002</c:v>
                </c:pt>
                <c:pt idx="1">
                  <c:v>282.3</c:v>
                </c:pt>
                <c:pt idx="2">
                  <c:v>277.8</c:v>
                </c:pt>
                <c:pt idx="3">
                  <c:v>310.10000000000002</c:v>
                </c:pt>
                <c:pt idx="4">
                  <c:v>376.3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A-4333-98A0-A7EC139E2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A-4333-98A0-A7EC139E2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A-4FE1-8A34-F3EC1EB11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DA-4FE1-8A34-F3EC1EB11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3D8-4A12-AB95-E96F84B50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8-4A12-AB95-E96F84B50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0B0-4797-A3B9-B2119D835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B0-4797-A3B9-B2119D835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1-4A0E-B917-7E3A52D82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71-4A0E-B917-7E3A52D82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C-4349-8105-CAA48478B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6C-4349-8105-CAA48478B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84.1</c:v>
                </c:pt>
                <c:pt idx="1">
                  <c:v>84.1</c:v>
                </c:pt>
                <c:pt idx="2">
                  <c:v>84.5</c:v>
                </c:pt>
                <c:pt idx="3">
                  <c:v>84.5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76-427C-A9F9-24982632E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76-427C-A9F9-24982632E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64.099999999999994</c:v>
                </c:pt>
                <c:pt idx="1">
                  <c:v>64.599999999999994</c:v>
                </c:pt>
                <c:pt idx="2">
                  <c:v>64</c:v>
                </c:pt>
                <c:pt idx="3">
                  <c:v>67.8</c:v>
                </c:pt>
                <c:pt idx="4">
                  <c:v>73.400000000000006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E-49F3-AFDE-031ACCFEB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CE-49F3-AFDE-031ACCFEB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14640</c:v>
                </c:pt>
                <c:pt idx="1">
                  <c:v>14949</c:v>
                </c:pt>
                <c:pt idx="2">
                  <c:v>14675</c:v>
                </c:pt>
                <c:pt idx="3">
                  <c:v>15528</c:v>
                </c:pt>
                <c:pt idx="4">
                  <c:v>17340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A-4BDB-8992-8E24134A8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FA-4BDB-8992-8E24134A8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千葉県香取市　佐原駅北駐車場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5610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42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220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278.60000000000002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282.3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277.8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310.10000000000002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376.3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84.1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84.1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84.5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84.5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85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385.5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419.4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509.2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449.1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3.2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252.8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269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276.60000000000002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274.8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277.2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64.099999999999994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64.599999999999994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64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67.8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73.400000000000006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14640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14949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14675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15528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17340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21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40.700000000000003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38.200000000000003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34.6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37.6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33.200000000000003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6967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7138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8131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8024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220473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78.400000000000006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70.5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59.2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62.4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82.7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8HF8XUaLGrLh7YrojkmvtTJVn3JqWzLj+T1OPLjBjFVmDRDWdq63aayI3VdpDxegHyMo4ZvOH4acLpU6Y4KjRA==" saltValue="FK+KdQOfMGtBBoXInq0pX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102</v>
      </c>
      <c r="AL5" s="59" t="s">
        <v>103</v>
      </c>
      <c r="AM5" s="59" t="s">
        <v>104</v>
      </c>
      <c r="AN5" s="59" t="s">
        <v>94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105</v>
      </c>
      <c r="AV5" s="59" t="s">
        <v>102</v>
      </c>
      <c r="AW5" s="59" t="s">
        <v>106</v>
      </c>
      <c r="AX5" s="59" t="s">
        <v>104</v>
      </c>
      <c r="AY5" s="59" t="s">
        <v>107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108</v>
      </c>
      <c r="BH5" s="59" t="s">
        <v>92</v>
      </c>
      <c r="BI5" s="59" t="s">
        <v>109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101</v>
      </c>
      <c r="BR5" s="59" t="s">
        <v>102</v>
      </c>
      <c r="BS5" s="59" t="s">
        <v>103</v>
      </c>
      <c r="BT5" s="59" t="s">
        <v>104</v>
      </c>
      <c r="BU5" s="59" t="s">
        <v>110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102</v>
      </c>
      <c r="CD5" s="59" t="s">
        <v>111</v>
      </c>
      <c r="CE5" s="59" t="s">
        <v>104</v>
      </c>
      <c r="CF5" s="59" t="s">
        <v>110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108</v>
      </c>
      <c r="CQ5" s="59" t="s">
        <v>106</v>
      </c>
      <c r="CR5" s="59" t="s">
        <v>104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105</v>
      </c>
      <c r="DA5" s="59" t="s">
        <v>102</v>
      </c>
      <c r="DB5" s="59" t="s">
        <v>103</v>
      </c>
      <c r="DC5" s="59" t="s">
        <v>104</v>
      </c>
      <c r="DD5" s="59" t="s">
        <v>94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102</v>
      </c>
      <c r="DM5" s="59" t="s">
        <v>111</v>
      </c>
      <c r="DN5" s="59" t="s">
        <v>109</v>
      </c>
      <c r="DO5" s="59" t="s">
        <v>112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113</v>
      </c>
      <c r="B6" s="60">
        <f>B8</f>
        <v>2018</v>
      </c>
      <c r="C6" s="60">
        <f t="shared" ref="C6:X6" si="1">C8</f>
        <v>122360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千葉県香取市</v>
      </c>
      <c r="I6" s="60" t="str">
        <f t="shared" si="1"/>
        <v>佐原駅北駐車場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42</v>
      </c>
      <c r="S6" s="62" t="str">
        <f t="shared" si="1"/>
        <v>駅</v>
      </c>
      <c r="T6" s="62" t="str">
        <f t="shared" si="1"/>
        <v>無</v>
      </c>
      <c r="U6" s="63">
        <f t="shared" si="1"/>
        <v>5610</v>
      </c>
      <c r="V6" s="63">
        <f t="shared" si="1"/>
        <v>220</v>
      </c>
      <c r="W6" s="63">
        <f t="shared" si="1"/>
        <v>300</v>
      </c>
      <c r="X6" s="62" t="str">
        <f t="shared" si="1"/>
        <v>代行制</v>
      </c>
      <c r="Y6" s="64">
        <f>IF(Y8="-",NA(),Y8)</f>
        <v>278.60000000000002</v>
      </c>
      <c r="Z6" s="64">
        <f t="shared" ref="Z6:AH6" si="2">IF(Z8="-",NA(),Z8)</f>
        <v>282.3</v>
      </c>
      <c r="AA6" s="64">
        <f t="shared" si="2"/>
        <v>277.8</v>
      </c>
      <c r="AB6" s="64">
        <f t="shared" si="2"/>
        <v>310.10000000000002</v>
      </c>
      <c r="AC6" s="64">
        <f t="shared" si="2"/>
        <v>376.3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64.099999999999994</v>
      </c>
      <c r="BG6" s="64">
        <f t="shared" ref="BG6:BO6" si="5">IF(BG8="-",NA(),BG8)</f>
        <v>64.599999999999994</v>
      </c>
      <c r="BH6" s="64">
        <f t="shared" si="5"/>
        <v>64</v>
      </c>
      <c r="BI6" s="64">
        <f t="shared" si="5"/>
        <v>67.8</v>
      </c>
      <c r="BJ6" s="64">
        <f t="shared" si="5"/>
        <v>73.400000000000006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14640</v>
      </c>
      <c r="BR6" s="65">
        <f t="shared" ref="BR6:BZ6" si="6">IF(BR8="-",NA(),BR8)</f>
        <v>14949</v>
      </c>
      <c r="BS6" s="65">
        <f t="shared" si="6"/>
        <v>14675</v>
      </c>
      <c r="BT6" s="65">
        <f t="shared" si="6"/>
        <v>15528</v>
      </c>
      <c r="BU6" s="65">
        <f t="shared" si="6"/>
        <v>17340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220473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84.1</v>
      </c>
      <c r="DL6" s="64">
        <f t="shared" ref="DL6:DT6" si="9">IF(DL8="-",NA(),DL8)</f>
        <v>84.1</v>
      </c>
      <c r="DM6" s="64">
        <f t="shared" si="9"/>
        <v>84.5</v>
      </c>
      <c r="DN6" s="64">
        <f t="shared" si="9"/>
        <v>84.5</v>
      </c>
      <c r="DO6" s="64">
        <f t="shared" si="9"/>
        <v>85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116</v>
      </c>
      <c r="B7" s="60">
        <f t="shared" ref="B7:X7" si="10">B8</f>
        <v>2018</v>
      </c>
      <c r="C7" s="60">
        <f t="shared" si="10"/>
        <v>122360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千葉県　香取市</v>
      </c>
      <c r="I7" s="60" t="str">
        <f t="shared" si="10"/>
        <v>佐原駅北駐車場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42</v>
      </c>
      <c r="S7" s="62" t="str">
        <f t="shared" si="10"/>
        <v>駅</v>
      </c>
      <c r="T7" s="62" t="str">
        <f t="shared" si="10"/>
        <v>無</v>
      </c>
      <c r="U7" s="63">
        <f t="shared" si="10"/>
        <v>5610</v>
      </c>
      <c r="V7" s="63">
        <f t="shared" si="10"/>
        <v>220</v>
      </c>
      <c r="W7" s="63">
        <f t="shared" si="10"/>
        <v>300</v>
      </c>
      <c r="X7" s="62" t="str">
        <f t="shared" si="10"/>
        <v>代行制</v>
      </c>
      <c r="Y7" s="64">
        <f>Y8</f>
        <v>278.60000000000002</v>
      </c>
      <c r="Z7" s="64">
        <f t="shared" ref="Z7:AH7" si="11">Z8</f>
        <v>282.3</v>
      </c>
      <c r="AA7" s="64">
        <f t="shared" si="11"/>
        <v>277.8</v>
      </c>
      <c r="AB7" s="64">
        <f t="shared" si="11"/>
        <v>310.10000000000002</v>
      </c>
      <c r="AC7" s="64">
        <f t="shared" si="11"/>
        <v>376.3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64.099999999999994</v>
      </c>
      <c r="BG7" s="64">
        <f t="shared" ref="BG7:BO7" si="14">BG8</f>
        <v>64.599999999999994</v>
      </c>
      <c r="BH7" s="64">
        <f t="shared" si="14"/>
        <v>64</v>
      </c>
      <c r="BI7" s="64">
        <f t="shared" si="14"/>
        <v>67.8</v>
      </c>
      <c r="BJ7" s="64">
        <f t="shared" si="14"/>
        <v>73.400000000000006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14640</v>
      </c>
      <c r="BR7" s="65">
        <f t="shared" ref="BR7:BZ7" si="15">BR8</f>
        <v>14949</v>
      </c>
      <c r="BS7" s="65">
        <f t="shared" si="15"/>
        <v>14675</v>
      </c>
      <c r="BT7" s="65">
        <f t="shared" si="15"/>
        <v>15528</v>
      </c>
      <c r="BU7" s="65">
        <f t="shared" si="15"/>
        <v>17340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117</v>
      </c>
      <c r="CC7" s="64" t="s">
        <v>117</v>
      </c>
      <c r="CD7" s="64" t="s">
        <v>117</v>
      </c>
      <c r="CE7" s="64" t="s">
        <v>117</v>
      </c>
      <c r="CF7" s="64" t="s">
        <v>117</v>
      </c>
      <c r="CG7" s="64" t="s">
        <v>117</v>
      </c>
      <c r="CH7" s="64" t="s">
        <v>117</v>
      </c>
      <c r="CI7" s="64" t="s">
        <v>117</v>
      </c>
      <c r="CJ7" s="64" t="s">
        <v>117</v>
      </c>
      <c r="CK7" s="64" t="s">
        <v>114</v>
      </c>
      <c r="CL7" s="61"/>
      <c r="CM7" s="63">
        <f>CM8</f>
        <v>220473</v>
      </c>
      <c r="CN7" s="63">
        <f>CN8</f>
        <v>0</v>
      </c>
      <c r="CO7" s="64" t="s">
        <v>117</v>
      </c>
      <c r="CP7" s="64" t="s">
        <v>117</v>
      </c>
      <c r="CQ7" s="64" t="s">
        <v>117</v>
      </c>
      <c r="CR7" s="64" t="s">
        <v>117</v>
      </c>
      <c r="CS7" s="64" t="s">
        <v>117</v>
      </c>
      <c r="CT7" s="64" t="s">
        <v>117</v>
      </c>
      <c r="CU7" s="64" t="s">
        <v>117</v>
      </c>
      <c r="CV7" s="64" t="s">
        <v>117</v>
      </c>
      <c r="CW7" s="64" t="s">
        <v>117</v>
      </c>
      <c r="CX7" s="64" t="s">
        <v>114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84.1</v>
      </c>
      <c r="DL7" s="64">
        <f t="shared" ref="DL7:DT7" si="17">DL8</f>
        <v>84.1</v>
      </c>
      <c r="DM7" s="64">
        <f t="shared" si="17"/>
        <v>84.5</v>
      </c>
      <c r="DN7" s="64">
        <f t="shared" si="17"/>
        <v>84.5</v>
      </c>
      <c r="DO7" s="64">
        <f t="shared" si="17"/>
        <v>85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122360</v>
      </c>
      <c r="D8" s="67">
        <v>47</v>
      </c>
      <c r="E8" s="67">
        <v>14</v>
      </c>
      <c r="F8" s="67">
        <v>0</v>
      </c>
      <c r="G8" s="67">
        <v>2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42</v>
      </c>
      <c r="S8" s="69" t="s">
        <v>128</v>
      </c>
      <c r="T8" s="69" t="s">
        <v>129</v>
      </c>
      <c r="U8" s="70">
        <v>5610</v>
      </c>
      <c r="V8" s="70">
        <v>220</v>
      </c>
      <c r="W8" s="70">
        <v>300</v>
      </c>
      <c r="X8" s="69" t="s">
        <v>130</v>
      </c>
      <c r="Y8" s="71">
        <v>278.60000000000002</v>
      </c>
      <c r="Z8" s="71">
        <v>282.3</v>
      </c>
      <c r="AA8" s="71">
        <v>277.8</v>
      </c>
      <c r="AB8" s="71">
        <v>310.10000000000002</v>
      </c>
      <c r="AC8" s="71">
        <v>376.3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64.099999999999994</v>
      </c>
      <c r="BG8" s="71">
        <v>64.599999999999994</v>
      </c>
      <c r="BH8" s="71">
        <v>64</v>
      </c>
      <c r="BI8" s="71">
        <v>67.8</v>
      </c>
      <c r="BJ8" s="71">
        <v>73.400000000000006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14640</v>
      </c>
      <c r="BR8" s="72">
        <v>14949</v>
      </c>
      <c r="BS8" s="72">
        <v>14675</v>
      </c>
      <c r="BT8" s="73">
        <v>15528</v>
      </c>
      <c r="BU8" s="73">
        <v>17340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220473</v>
      </c>
      <c r="CN8" s="70">
        <v>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84.1</v>
      </c>
      <c r="DL8" s="71">
        <v>84.1</v>
      </c>
      <c r="DM8" s="71">
        <v>84.5</v>
      </c>
      <c r="DN8" s="71">
        <v>84.5</v>
      </c>
      <c r="DO8" s="71">
        <v>85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cp:lastPrinted>2020-01-31T04:02:00Z</cp:lastPrinted>
  <dcterms:created xsi:type="dcterms:W3CDTF">2019-12-05T07:21:17Z</dcterms:created>
  <dcterms:modified xsi:type="dcterms:W3CDTF">2020-02-18T09:24:42Z</dcterms:modified>
  <cp:category/>
</cp:coreProperties>
</file>