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cbV1BRZrouEjAoNDjY9NZkqM0h+uC2JptMSn8UOwd2ePXiil22zeJNuRj0z0T5UlCPGo2La4hTT7U/gJ4asjyQ==" workbookSaltValue="lFPadc9SDVEM4+BV2XYQ5w==" workbookSpinCount="100000" lockStructure="1"/>
  <bookViews>
    <workbookView xWindow="930" yWindow="0" windowWidth="23040" windowHeight="90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<sst xmlns="http://schemas.openxmlformats.org/spreadsheetml/2006/main" count="228" uniqueCount="114">
  <si>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</si>
  <si>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</si>
  <si>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</si>
  <si>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</si>
  <si>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</si>
  <si>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</si>
  <si>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</si>
  <si>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</si>
  <si>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</si>
  <si>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</si>
  <si>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</si>
  <si>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</si>
  <si>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</si>
  <si>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</si>
  <si>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</si>
  <si>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</si>
  <si>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</si>
  <si>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</si>
  <si>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</si>
  <si>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</si>
  <si>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</si>
  <si>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</si>
  <si>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</si>
  <si>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</si>
  <si>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</si>
  <si>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</si>
  <si>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</si>
  <si>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</si>
  <si>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</si>
  <si>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</si>
  <si>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</si>
  <si>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</si>
  <si>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</si>
  <si>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</si>
  <si>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</si>
  <si>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</si>
  <si>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</si>
  <si>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</si>
  <si>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</si>
  <si>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</si>
  <si>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</si>
  <si>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</si>
  <si>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</si>
  <si>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</si>
  <si>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</si>
  <si>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</si>
  <si>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</si>
  <si>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</si>
  <si>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</si>
  <si>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</si>
  <si>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</si>
  <si>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</si>
  <si>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</si>
  <si>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</si>
  <si>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</si>
  <si>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</si>
  <si>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</si>
  <si>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</si>
  <si>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</si>
  <si>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</si>
  <si>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</si>
  <si>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</si>
  <si>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</si>
  <si>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</si>
  <si>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</si>
  <si>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</si>
  <si>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</si>
  <si>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</si>
  <si>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</si>
  <si>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</si>
  <si>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</si>
  <si>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</si>
  <si>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</si>
  <si>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</si>
  <si>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</si>
  <si>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</si>
  <si>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</si>
  <si>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</si>
  <si>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</si>
  <si>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</si>
  <si>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</si>
  <si>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</si>
  <si>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</si>
  <si>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</si>
  <si>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</si>
  <si>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</si>
  <si>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</si>
  <si>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</si>
  <si>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</si>
  <si>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</si>
  <si>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</si>
  <si>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</si>
  <si>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</si>
  <si>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</si>
  <si>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</si>
  <si>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</si>
  <si>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</si>
  <si>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</si>
  <si>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香取市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</si>
  <si>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</si>
  <si>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</si>
  <si>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</si>
  <si>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</si>
  <si>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</si>
  <si>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</si>
  <si>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</si>
  <si>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</si>
  <si>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</si>
  <si>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</si>
  <si>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</si>
  <si>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</si>
  <si>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に関する比率は、H27年度以降改善傾向にあるが、水洗化率が類似団体平均値に比較して、依然低い状況である。人口密集地の面整備はほぼ終了しており、現在残っている未普及地域は期待する投資効果が少ない状況である。また、行政人口の減少に伴う処理区域内人口及び有収水量が減少傾向にあるため、大幅な改善は見込めない状況にある。
　下水道事業は、公共水域の水質改善が重要な責務となるため、企業債償還元利金の推移に注視しつつ投資の効率化を図り、また、国庫補助制度を積極的に活用するとともに維持管理費の削減にも努めていく。そして、現有施設を有効活用するため、類似団体平均値に比較して低い水洗化率の更なる向上に努め、経営の健全化を図っていく。</t>
    <rPh sb="219" eb="221">
      <t>コッコ</t>
    </rPh>
    <rPh sb="221" eb="223">
      <t>ホジョ</t>
    </rPh>
    <rPh sb="223" eb="225">
      <t>セイド</t>
    </rPh>
    <rPh sb="226" eb="229">
      <t>セッキョクテキ</t>
    </rPh>
    <rPh sb="230" eb="232">
      <t>カツヨウ</t>
    </rPh>
    <rPh sb="238" eb="240">
      <t>イジ</t>
    </rPh>
    <phoneticPr fontId="4"/>
  </si>
  <si>
    <t>　耐用年数を超える管渠が10％程度存在するため、令和２年度よりストックマネジメント手法による維持点検を実施予定。処理場、ポンプ場は令和元年度より実施している。</t>
    <rPh sb="24" eb="26">
      <t>レイワ</t>
    </rPh>
    <rPh sb="27" eb="29">
      <t>ネンド</t>
    </rPh>
    <rPh sb="53" eb="55">
      <t>ヨテイ</t>
    </rPh>
    <rPh sb="56" eb="59">
      <t>ショリジョウ</t>
    </rPh>
    <rPh sb="63" eb="64">
      <t>ジョウ</t>
    </rPh>
    <rPh sb="65" eb="67">
      <t>レイワ</t>
    </rPh>
    <rPh sb="67" eb="68">
      <t>ガン</t>
    </rPh>
    <rPh sb="68" eb="70">
      <t>ネンド</t>
    </rPh>
    <rPh sb="72" eb="74">
      <t>ジッシ</t>
    </rPh>
    <phoneticPr fontId="4"/>
  </si>
  <si>
    <r>
      <t xml:space="preserve"> 収益的収支比率は元利償還金のピークを過ぎたため、H26年度からH28年度まで12％程度改善し、H29年度からは公営企業法適用業務の費用増加により伸びなかったが、企業債残高は減少しているので今後改善が見込まれる。
　企業債残高対事業規模比率は経年で減少しており、H27年度以降は平均値を下回っている。
　</t>
    </r>
    <r>
      <rPr>
        <sz val="11"/>
        <color rgb="FFFF0000"/>
        <rFont val="ＭＳ ゴシック"/>
        <family val="3"/>
        <charset val="128"/>
      </rPr>
      <t>施設利用率はH26年度から平均値を上回り、経費回収率・汚水処理原価はH27年度以降改善傾向である。経費回収率についてはH28年度以降は平均値を上回っているが100を下回っているので、</t>
    </r>
    <r>
      <rPr>
        <sz val="11"/>
        <color theme="1"/>
        <rFont val="ＭＳ ゴシック"/>
        <family val="3"/>
        <charset val="128"/>
      </rPr>
      <t>更なる改善が必要な状況である。
　水洗化率は、過去５年ベースでは微増しているが平均値を下回っている。人口減少によるところが大きいが、水洗化の広報活動を実施しさらなる向上を目指す。</t>
    </r>
    <rPh sb="179" eb="181">
      <t>オスイ</t>
    </rPh>
    <rPh sb="181" eb="183">
      <t>ショリ</t>
    </rPh>
    <rPh sb="183" eb="185">
      <t>ゲンカ</t>
    </rPh>
    <rPh sb="201" eb="203">
      <t>ケイヒ</t>
    </rPh>
    <rPh sb="203" eb="205">
      <t>カイシュウ</t>
    </rPh>
    <rPh sb="205" eb="206">
      <t>リツ</t>
    </rPh>
    <rPh sb="309" eb="312">
      <t>スイセンカ</t>
    </rPh>
    <rPh sb="313" eb="315">
      <t>コウホウ</t>
    </rPh>
    <rPh sb="315" eb="317">
      <t>カツドウ</t>
    </rPh>
    <rPh sb="318" eb="32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</si>
</sst>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AC-4675-A667-5B78759AA7D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0.19</c:v>
                </c:pt>
                <c:pt idx="3">
                  <c:v>0.23</c:v>
                </c:pt>
                <c:pt idx="4">
                  <c:v>0.21</c:v>
                </c:pt>
              </c:numCache>
            </c:numRef>
          </c:val>
          <c:smooth val="0"/>
          <c:extLst>
            <c:ext xmlns:c16="http://schemas.microsoft.com/office/drawing/2014/chart" uri="{C3380CC4-5D6E-409C-BE32-E72D297353CC}">
              <c16:uniqueId val="{00000001-3CAC-4675-A667-5B78759AA7D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67.89</c:v>
                </c:pt>
                <c:pt idx="1">
                  <c:v>65.95</c:v>
                </c:pt>
                <c:pt idx="2">
                  <c:v>63.65</c:v>
                </c:pt>
                <c:pt idx="3">
                  <c:v>64.05</c:v>
                </c:pt>
                <c:pt idx="4">
                  <c:v>64.41</c:v>
                </c:pt>
              </c:numCache>
            </c:numRef>
          </c:val>
          <c:extLst>
            <c:ext xmlns:c16="http://schemas.microsoft.com/office/drawing/2014/chart" uri="{C3380CC4-5D6E-409C-BE32-E72D297353CC}">
              <c16:uniqueId val="{00000000-D974-4681-ADF4-7E2149E91C3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64.23</c:v>
                </c:pt>
                <c:pt idx="1">
                  <c:v>59.4</c:v>
                </c:pt>
                <c:pt idx="2">
                  <c:v>59.35</c:v>
                </c:pt>
                <c:pt idx="3">
                  <c:v>58.4</c:v>
                </c:pt>
                <c:pt idx="4">
                  <c:v>58</c:v>
                </c:pt>
              </c:numCache>
            </c:numRef>
          </c:val>
          <c:smooth val="0"/>
          <c:extLst>
            <c:ext xmlns:c16="http://schemas.microsoft.com/office/drawing/2014/chart" uri="{C3380CC4-5D6E-409C-BE32-E72D297353CC}">
              <c16:uniqueId val="{00000001-D974-4681-ADF4-7E2149E91C3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81.41</c:v>
                </c:pt>
                <c:pt idx="1">
                  <c:v>82.08</c:v>
                </c:pt>
                <c:pt idx="2">
                  <c:v>83.01</c:v>
                </c:pt>
                <c:pt idx="3">
                  <c:v>82.71</c:v>
                </c:pt>
                <c:pt idx="4">
                  <c:v>82.62</c:v>
                </c:pt>
              </c:numCache>
            </c:numRef>
          </c:val>
          <c:extLst>
            <c:ext xmlns:c16="http://schemas.microsoft.com/office/drawing/2014/chart" uri="{C3380CC4-5D6E-409C-BE32-E72D297353CC}">
              <c16:uniqueId val="{00000000-AD6F-4FE6-A40D-F1919F36878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90.22</c:v>
                </c:pt>
                <c:pt idx="1">
                  <c:v>89.81</c:v>
                </c:pt>
                <c:pt idx="2">
                  <c:v>89.88</c:v>
                </c:pt>
                <c:pt idx="3">
                  <c:v>89.68</c:v>
                </c:pt>
                <c:pt idx="4">
                  <c:v>89.79</c:v>
                </c:pt>
              </c:numCache>
            </c:numRef>
          </c:val>
          <c:smooth val="0"/>
          <c:extLst>
            <c:ext xmlns:c16="http://schemas.microsoft.com/office/drawing/2014/chart" uri="{C3380CC4-5D6E-409C-BE32-E72D297353CC}">
              <c16:uniqueId val="{00000001-AD6F-4FE6-A40D-F1919F36878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61.97</c:v>
                </c:pt>
                <c:pt idx="1">
                  <c:v>71.19</c:v>
                </c:pt>
                <c:pt idx="2">
                  <c:v>74.430000000000007</c:v>
                </c:pt>
                <c:pt idx="3">
                  <c:v>74.02</c:v>
                </c:pt>
                <c:pt idx="4">
                  <c:v>72.25</c:v>
                </c:pt>
              </c:numCache>
            </c:numRef>
          </c:val>
          <c:extLst>
            <c:ext xmlns:c16="http://schemas.microsoft.com/office/drawing/2014/chart" uri="{C3380CC4-5D6E-409C-BE32-E72D297353CC}">
              <c16:uniqueId val="{00000000-B723-407B-A65B-C5414F5DA88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23-407B-A65B-C5414F5DA88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14-439F-8890-3B5F8A27700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14-439F-8890-3B5F8A27700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7F-4419-BAA5-A3565399969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7F-4419-BAA5-A3565399969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B3-48D5-8C29-96D10BF2A33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B3-48D5-8C29-96D10BF2A33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F4-49E8-8A86-3BA52106811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F4-49E8-8A86-3BA52106811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1168.94</c:v>
                </c:pt>
                <c:pt idx="1">
                  <c:v>448.97</c:v>
                </c:pt>
                <c:pt idx="2">
                  <c:v>396.27</c:v>
                </c:pt>
                <c:pt idx="3">
                  <c:v>287.33999999999997</c:v>
                </c:pt>
                <c:pt idx="4">
                  <c:v>265.62</c:v>
                </c:pt>
              </c:numCache>
            </c:numRef>
          </c:val>
          <c:extLst>
            <c:ext xmlns:c16="http://schemas.microsoft.com/office/drawing/2014/chart" uri="{C3380CC4-5D6E-409C-BE32-E72D297353CC}">
              <c16:uniqueId val="{00000000-F973-499A-9995-A55C0279103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721.06</c:v>
                </c:pt>
                <c:pt idx="1">
                  <c:v>862.87</c:v>
                </c:pt>
                <c:pt idx="2">
                  <c:v>716.96</c:v>
                </c:pt>
                <c:pt idx="3">
                  <c:v>799.11</c:v>
                </c:pt>
                <c:pt idx="4">
                  <c:v>768.62</c:v>
                </c:pt>
              </c:numCache>
            </c:numRef>
          </c:val>
          <c:smooth val="0"/>
          <c:extLst>
            <c:ext xmlns:c16="http://schemas.microsoft.com/office/drawing/2014/chart" uri="{C3380CC4-5D6E-409C-BE32-E72D297353CC}">
              <c16:uniqueId val="{00000001-F973-499A-9995-A55C0279103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54.96</c:v>
                </c:pt>
                <c:pt idx="1">
                  <c:v>78.489999999999995</c:v>
                </c:pt>
                <c:pt idx="2">
                  <c:v>95.35</c:v>
                </c:pt>
                <c:pt idx="3">
                  <c:v>95.7</c:v>
                </c:pt>
                <c:pt idx="4">
                  <c:v>92.7</c:v>
                </c:pt>
              </c:numCache>
            </c:numRef>
          </c:val>
          <c:extLst>
            <c:ext xmlns:c16="http://schemas.microsoft.com/office/drawing/2014/chart" uri="{C3380CC4-5D6E-409C-BE32-E72D297353CC}">
              <c16:uniqueId val="{00000000-0512-4803-A952-EBDB5C08752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84.86</c:v>
                </c:pt>
                <c:pt idx="1">
                  <c:v>85.39</c:v>
                </c:pt>
                <c:pt idx="2">
                  <c:v>88.09</c:v>
                </c:pt>
                <c:pt idx="3">
                  <c:v>87.69</c:v>
                </c:pt>
                <c:pt idx="4">
                  <c:v>88.06</c:v>
                </c:pt>
              </c:numCache>
            </c:numRef>
          </c:val>
          <c:smooth val="0"/>
          <c:extLst>
            <c:ext xmlns:c16="http://schemas.microsoft.com/office/drawing/2014/chart" uri="{C3380CC4-5D6E-409C-BE32-E72D297353CC}">
              <c16:uniqueId val="{00000001-0512-4803-A952-EBDB5C08752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296.66000000000003</c:v>
                </c:pt>
                <c:pt idx="1">
                  <c:v>207.28</c:v>
                </c:pt>
                <c:pt idx="2">
                  <c:v>170.68</c:v>
                </c:pt>
                <c:pt idx="3">
                  <c:v>169.87</c:v>
                </c:pt>
                <c:pt idx="4">
                  <c:v>176.97</c:v>
                </c:pt>
              </c:numCache>
            </c:numRef>
          </c:val>
          <c:extLst>
            <c:ext xmlns:c16="http://schemas.microsoft.com/office/drawing/2014/chart" uri="{C3380CC4-5D6E-409C-BE32-E72D297353CC}">
              <c16:uniqueId val="{00000000-2DF7-46CA-B8EB-48A219D4BC9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188.14</c:v>
                </c:pt>
                <c:pt idx="1">
                  <c:v>188.79</c:v>
                </c:pt>
                <c:pt idx="2">
                  <c:v>181.8</c:v>
                </c:pt>
                <c:pt idx="3">
                  <c:v>180.07</c:v>
                </c:pt>
                <c:pt idx="4">
                  <c:v>179.32</c:v>
                </c:pt>
              </c:numCache>
            </c:numRef>
          </c:val>
          <c:smooth val="0"/>
          <c:extLst>
            <c:ext xmlns:c16="http://schemas.microsoft.com/office/drawing/2014/chart" uri="{C3380CC4-5D6E-409C-BE32-E72D297353CC}">
              <c16:uniqueId val="{00000001-2DF7-46CA-B8EB-48A219D4BC9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香取市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76905</v>
      </c>
      <c r="AM8" s="50"/>
      <c r="AN8" s="50"/>
      <c r="AO8" s="50"/>
      <c r="AP8" s="50"/>
      <c r="AQ8" s="50"/>
      <c r="AR8" s="50"/>
      <c r="AS8" s="50"/>
      <c r="AT8" s="45">
        <f>データ!T6</f>
        <v>262.35000000000002</v>
      </c>
      <c r="AU8" s="45"/>
      <c r="AV8" s="45"/>
      <c r="AW8" s="45"/>
      <c r="AX8" s="45"/>
      <c r="AY8" s="45"/>
      <c r="AZ8" s="45"/>
      <c r="BA8" s="45"/>
      <c r="BB8" s="45">
        <f>データ!U6</f>
        <v>293.14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30.29</v>
      </c>
      <c r="Q10" s="45"/>
      <c r="R10" s="45"/>
      <c r="S10" s="45"/>
      <c r="T10" s="45"/>
      <c r="U10" s="45"/>
      <c r="V10" s="45"/>
      <c r="W10" s="45">
        <f>データ!Q6</f>
        <v>60.28</v>
      </c>
      <c r="X10" s="45"/>
      <c r="Y10" s="45"/>
      <c r="Z10" s="45"/>
      <c r="AA10" s="45"/>
      <c r="AB10" s="45"/>
      <c r="AC10" s="45"/>
      <c r="AD10" s="50">
        <f>データ!R6</f>
        <v>2484</v>
      </c>
      <c r="AE10" s="50"/>
      <c r="AF10" s="50"/>
      <c r="AG10" s="50"/>
      <c r="AH10" s="50"/>
      <c r="AI10" s="50"/>
      <c r="AJ10" s="50"/>
      <c r="AK10" s="2"/>
      <c r="AL10" s="50">
        <f>データ!V6</f>
        <v>23127</v>
      </c>
      <c r="AM10" s="50"/>
      <c r="AN10" s="50"/>
      <c r="AO10" s="50"/>
      <c r="AP10" s="50"/>
      <c r="AQ10" s="50"/>
      <c r="AR10" s="50"/>
      <c r="AS10" s="50"/>
      <c r="AT10" s="45">
        <f>データ!W6</f>
        <v>7.87</v>
      </c>
      <c r="AU10" s="45"/>
      <c r="AV10" s="45"/>
      <c r="AW10" s="45"/>
      <c r="AX10" s="45"/>
      <c r="AY10" s="45"/>
      <c r="AZ10" s="45"/>
      <c r="BA10" s="45"/>
      <c r="BB10" s="45">
        <f>データ!X6</f>
        <v>2938.63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xADEQJkm0zefYIUDiebYj6WO/UFxOj9qafcnUlZZH0A6mDoyMrX/o/qt0QXjnkLlDUiillNTDH+Hi6VeKcxS5w==" saltValue="ScLJtp8LL3zU68qmMgOnX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122360</v>
      </c>
      <c r="D6" s="33">
        <f t="shared" si="3"/>
        <v>47</v>
      </c>
      <c r="E6" s="33">
        <f t="shared" si="3"/>
        <v>17</v>
      </c>
      <c r="F6" s="33">
        <f t="shared" si="3"/>
        <v>1</v>
      </c>
      <c r="G6" s="33">
        <f t="shared" si="3"/>
        <v>0</v>
      </c>
      <c r="H6" s="33" t="str">
        <f t="shared" si="3"/>
        <v>千葉県　香取市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30.29</v>
      </c>
      <c r="Q6" s="34">
        <f t="shared" si="3"/>
        <v>60.28</v>
      </c>
      <c r="R6" s="34">
        <f t="shared" si="3"/>
        <v>2484</v>
      </c>
      <c r="S6" s="34">
        <f t="shared" si="3"/>
        <v>76905</v>
      </c>
      <c r="T6" s="34">
        <f t="shared" si="3"/>
        <v>262.35000000000002</v>
      </c>
      <c r="U6" s="34">
        <f t="shared" si="3"/>
        <v>293.14</v>
      </c>
      <c r="V6" s="34">
        <f t="shared" si="3"/>
        <v>23127</v>
      </c>
      <c r="W6" s="34">
        <f t="shared" si="3"/>
        <v>7.87</v>
      </c>
      <c r="X6" s="34">
        <f t="shared" si="3"/>
        <v>2938.63</v>
      </c>
      <c r="Y6" s="35">
        <f>IF(Y7="",NA(),Y7)</f>
        <v>61.97</v>
      </c>
      <c r="Z6" s="35">
        <f t="shared" ref="Z6:AH6" si="4">IF(Z7="",NA(),Z7)</f>
        <v>71.19</v>
      </c>
      <c r="AA6" s="35">
        <f t="shared" si="4"/>
        <v>74.430000000000007</v>
      </c>
      <c r="AB6" s="35">
        <f t="shared" si="4"/>
        <v>74.02</v>
      </c>
      <c r="AC6" s="35">
        <f t="shared" si="4"/>
        <v>72.25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1168.94</v>
      </c>
      <c r="BG6" s="35">
        <f t="shared" ref="BG6:BO6" si="7">IF(BG7="",NA(),BG7)</f>
        <v>448.97</v>
      </c>
      <c r="BH6" s="35">
        <f t="shared" si="7"/>
        <v>396.27</v>
      </c>
      <c r="BI6" s="35">
        <f t="shared" si="7"/>
        <v>287.33999999999997</v>
      </c>
      <c r="BJ6" s="35">
        <f t="shared" si="7"/>
        <v>265.62</v>
      </c>
      <c r="BK6" s="35">
        <f t="shared" si="7"/>
        <v>721.06</v>
      </c>
      <c r="BL6" s="35">
        <f t="shared" si="7"/>
        <v>862.87</v>
      </c>
      <c r="BM6" s="35">
        <f t="shared" si="7"/>
        <v>716.96</v>
      </c>
      <c r="BN6" s="35">
        <f t="shared" si="7"/>
        <v>799.11</v>
      </c>
      <c r="BO6" s="35">
        <f t="shared" si="7"/>
        <v>768.62</v>
      </c>
      <c r="BP6" s="34" t="str">
        <f>IF(BP7="","",IF(BP7="-","【-】","【"&amp;SUBSTITUTE(TEXT(BP7,"#,##0.00"),"-","△")&amp;"】"))</f>
        <v>【682.78】</v>
      </c>
      <c r="BQ6" s="35">
        <f>IF(BQ7="",NA(),BQ7)</f>
        <v>54.96</v>
      </c>
      <c r="BR6" s="35">
        <f t="shared" ref="BR6:BZ6" si="8">IF(BR7="",NA(),BR7)</f>
        <v>78.489999999999995</v>
      </c>
      <c r="BS6" s="35">
        <f t="shared" si="8"/>
        <v>95.35</v>
      </c>
      <c r="BT6" s="35">
        <f t="shared" si="8"/>
        <v>95.7</v>
      </c>
      <c r="BU6" s="35">
        <f t="shared" si="8"/>
        <v>92.7</v>
      </c>
      <c r="BV6" s="35">
        <f t="shared" si="8"/>
        <v>84.86</v>
      </c>
      <c r="BW6" s="35">
        <f t="shared" si="8"/>
        <v>85.39</v>
      </c>
      <c r="BX6" s="35">
        <f t="shared" si="8"/>
        <v>88.09</v>
      </c>
      <c r="BY6" s="35">
        <f t="shared" si="8"/>
        <v>87.69</v>
      </c>
      <c r="BZ6" s="35">
        <f t="shared" si="8"/>
        <v>88.06</v>
      </c>
      <c r="CA6" s="34" t="str">
        <f>IF(CA7="","",IF(CA7="-","【-】","【"&amp;SUBSTITUTE(TEXT(CA7,"#,##0.00"),"-","△")&amp;"】"))</f>
        <v>【100.91】</v>
      </c>
      <c r="CB6" s="35">
        <f>IF(CB7="",NA(),CB7)</f>
        <v>296.66000000000003</v>
      </c>
      <c r="CC6" s="35">
        <f t="shared" ref="CC6:CK6" si="9">IF(CC7="",NA(),CC7)</f>
        <v>207.28</v>
      </c>
      <c r="CD6" s="35">
        <f t="shared" si="9"/>
        <v>170.68</v>
      </c>
      <c r="CE6" s="35">
        <f t="shared" si="9"/>
        <v>169.87</v>
      </c>
      <c r="CF6" s="35">
        <f t="shared" si="9"/>
        <v>176.97</v>
      </c>
      <c r="CG6" s="35">
        <f t="shared" si="9"/>
        <v>188.14</v>
      </c>
      <c r="CH6" s="35">
        <f t="shared" si="9"/>
        <v>188.79</v>
      </c>
      <c r="CI6" s="35">
        <f t="shared" si="9"/>
        <v>181.8</v>
      </c>
      <c r="CJ6" s="35">
        <f t="shared" si="9"/>
        <v>180.07</v>
      </c>
      <c r="CK6" s="35">
        <f t="shared" si="9"/>
        <v>179.32</v>
      </c>
      <c r="CL6" s="34" t="str">
        <f>IF(CL7="","",IF(CL7="-","【-】","【"&amp;SUBSTITUTE(TEXT(CL7,"#,##0.00"),"-","△")&amp;"】"))</f>
        <v>【136.86】</v>
      </c>
      <c r="CM6" s="35">
        <f>IF(CM7="",NA(),CM7)</f>
        <v>67.89</v>
      </c>
      <c r="CN6" s="35">
        <f t="shared" ref="CN6:CV6" si="10">IF(CN7="",NA(),CN7)</f>
        <v>65.95</v>
      </c>
      <c r="CO6" s="35">
        <f t="shared" si="10"/>
        <v>63.65</v>
      </c>
      <c r="CP6" s="35">
        <f t="shared" si="10"/>
        <v>64.05</v>
      </c>
      <c r="CQ6" s="35">
        <f t="shared" si="10"/>
        <v>64.41</v>
      </c>
      <c r="CR6" s="35">
        <f t="shared" si="10"/>
        <v>64.23</v>
      </c>
      <c r="CS6" s="35">
        <f t="shared" si="10"/>
        <v>59.4</v>
      </c>
      <c r="CT6" s="35">
        <f t="shared" si="10"/>
        <v>59.35</v>
      </c>
      <c r="CU6" s="35">
        <f t="shared" si="10"/>
        <v>58.4</v>
      </c>
      <c r="CV6" s="35">
        <f t="shared" si="10"/>
        <v>58</v>
      </c>
      <c r="CW6" s="34" t="str">
        <f>IF(CW7="","",IF(CW7="-","【-】","【"&amp;SUBSTITUTE(TEXT(CW7,"#,##0.00"),"-","△")&amp;"】"))</f>
        <v>【58.98】</v>
      </c>
      <c r="CX6" s="35">
        <f>IF(CX7="",NA(),CX7)</f>
        <v>81.41</v>
      </c>
      <c r="CY6" s="35">
        <f t="shared" ref="CY6:DG6" si="11">IF(CY7="",NA(),CY7)</f>
        <v>82.08</v>
      </c>
      <c r="CZ6" s="35">
        <f t="shared" si="11"/>
        <v>83.01</v>
      </c>
      <c r="DA6" s="35">
        <f t="shared" si="11"/>
        <v>82.71</v>
      </c>
      <c r="DB6" s="35">
        <f t="shared" si="11"/>
        <v>82.62</v>
      </c>
      <c r="DC6" s="35">
        <f t="shared" si="11"/>
        <v>90.22</v>
      </c>
      <c r="DD6" s="35">
        <f t="shared" si="11"/>
        <v>89.81</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0.09</v>
      </c>
      <c r="EL6" s="35">
        <f t="shared" si="14"/>
        <v>0.19</v>
      </c>
      <c r="EM6" s="35">
        <f t="shared" si="14"/>
        <v>0.23</v>
      </c>
      <c r="EN6" s="35">
        <f t="shared" si="14"/>
        <v>0.21</v>
      </c>
      <c r="EO6" s="34" t="str">
        <f>IF(EO7="","",IF(EO7="-","【-】","【"&amp;SUBSTITUTE(TEXT(EO7,"#,##0.00"),"-","△")&amp;"】"))</f>
        <v>【0.23】</v>
      </c>
    </row>
    <row r="7" spans="1:145" s="36" customFormat="1" x14ac:dyDescent="0.15">
      <c r="A7" s="28"/>
      <c r="B7" s="37">
        <v>2018</v>
      </c>
      <c r="C7" s="37">
        <v>122360</v>
      </c>
      <c r="D7" s="37">
        <v>47</v>
      </c>
      <c r="E7" s="37">
        <v>17</v>
      </c>
      <c r="F7" s="37">
        <v>1</v>
      </c>
      <c r="G7" s="37">
        <v>0</v>
      </c>
      <c r="H7" s="37" t="s">
        <v>98</v>
      </c>
      <c r="I7" s="37" t="s">
        <v>99</v>
      </c>
      <c r="J7" s="37" t="s">
        <v>100</v>
      </c>
      <c r="K7" s="37" t="s">
        <v>101</v>
      </c>
      <c r="L7" s="37" t="s">
        <v>102</v>
      </c>
      <c r="M7" s="37" t="s">
        <v>103</v>
      </c>
      <c r="N7" s="38" t="s">
        <v>104</v>
      </c>
      <c r="O7" s="38" t="s">
        <v>105</v>
      </c>
      <c r="P7" s="38">
        <v>30.29</v>
      </c>
      <c r="Q7" s="38">
        <v>60.28</v>
      </c>
      <c r="R7" s="38">
        <v>2484</v>
      </c>
      <c r="S7" s="38">
        <v>76905</v>
      </c>
      <c r="T7" s="38">
        <v>262.35000000000002</v>
      </c>
      <c r="U7" s="38">
        <v>293.14</v>
      </c>
      <c r="V7" s="38">
        <v>23127</v>
      </c>
      <c r="W7" s="38">
        <v>7.87</v>
      </c>
      <c r="X7" s="38">
        <v>2938.63</v>
      </c>
      <c r="Y7" s="38">
        <v>61.97</v>
      </c>
      <c r="Z7" s="38">
        <v>71.19</v>
      </c>
      <c r="AA7" s="38">
        <v>74.430000000000007</v>
      </c>
      <c r="AB7" s="38">
        <v>74.02</v>
      </c>
      <c r="AC7" s="38">
        <v>72.25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1168.94</v>
      </c>
      <c r="BG7" s="38">
        <v>448.97</v>
      </c>
      <c r="BH7" s="38">
        <v>396.27</v>
      </c>
      <c r="BI7" s="38">
        <v>287.33999999999997</v>
      </c>
      <c r="BJ7" s="38">
        <v>265.62</v>
      </c>
      <c r="BK7" s="38">
        <v>721.06</v>
      </c>
      <c r="BL7" s="38">
        <v>862.87</v>
      </c>
      <c r="BM7" s="38">
        <v>716.96</v>
      </c>
      <c r="BN7" s="38">
        <v>799.11</v>
      </c>
      <c r="BO7" s="38">
        <v>768.62</v>
      </c>
      <c r="BP7" s="38">
        <v>682.78</v>
      </c>
      <c r="BQ7" s="38">
        <v>54.96</v>
      </c>
      <c r="BR7" s="38">
        <v>78.489999999999995</v>
      </c>
      <c r="BS7" s="38">
        <v>95.35</v>
      </c>
      <c r="BT7" s="38">
        <v>95.7</v>
      </c>
      <c r="BU7" s="38">
        <v>92.7</v>
      </c>
      <c r="BV7" s="38">
        <v>84.86</v>
      </c>
      <c r="BW7" s="38">
        <v>85.39</v>
      </c>
      <c r="BX7" s="38">
        <v>88.09</v>
      </c>
      <c r="BY7" s="38">
        <v>87.69</v>
      </c>
      <c r="BZ7" s="38">
        <v>88.06</v>
      </c>
      <c r="CA7" s="38">
        <v>100.91</v>
      </c>
      <c r="CB7" s="38">
        <v>296.66000000000003</v>
      </c>
      <c r="CC7" s="38">
        <v>207.28</v>
      </c>
      <c r="CD7" s="38">
        <v>170.68</v>
      </c>
      <c r="CE7" s="38">
        <v>169.87</v>
      </c>
      <c r="CF7" s="38">
        <v>176.97</v>
      </c>
      <c r="CG7" s="38">
        <v>188.14</v>
      </c>
      <c r="CH7" s="38">
        <v>188.79</v>
      </c>
      <c r="CI7" s="38">
        <v>181.8</v>
      </c>
      <c r="CJ7" s="38">
        <v>180.07</v>
      </c>
      <c r="CK7" s="38">
        <v>179.32</v>
      </c>
      <c r="CL7" s="38">
        <v>136.86000000000001</v>
      </c>
      <c r="CM7" s="38">
        <v>67.89</v>
      </c>
      <c r="CN7" s="38">
        <v>65.95</v>
      </c>
      <c r="CO7" s="38">
        <v>63.65</v>
      </c>
      <c r="CP7" s="38">
        <v>64.05</v>
      </c>
      <c r="CQ7" s="38">
        <v>64.41</v>
      </c>
      <c r="CR7" s="38">
        <v>64.23</v>
      </c>
      <c r="CS7" s="38">
        <v>59.4</v>
      </c>
      <c r="CT7" s="38">
        <v>59.35</v>
      </c>
      <c r="CU7" s="38">
        <v>58.4</v>
      </c>
      <c r="CV7" s="38">
        <v>58</v>
      </c>
      <c r="CW7" s="38">
        <v>58.98</v>
      </c>
      <c r="CX7" s="38">
        <v>81.41</v>
      </c>
      <c r="CY7" s="38">
        <v>82.08</v>
      </c>
      <c r="CZ7" s="38">
        <v>83.01</v>
      </c>
      <c r="DA7" s="38">
        <v>82.71</v>
      </c>
      <c r="DB7" s="38">
        <v>82.62</v>
      </c>
      <c r="DC7" s="38">
        <v>90.22</v>
      </c>
      <c r="DD7" s="38">
        <v>89.81</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0.09</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2020-01-29T02:02:58Z</cp:lastPrinted>
  <dcterms:created xsi:type="dcterms:W3CDTF">2019-12-05T05:03:17Z</dcterms:created>
  <dcterms:modified xsi:type="dcterms:W3CDTF">2020-02-18T08:21:10Z</dcterms:modified>
  <cp:category/>
</cp:coreProperties>
</file>