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171下水道\"/>
    </mc:Choice>
  </mc:AlternateContent>
  <workbookProtection workbookAlgorithmName="SHA-512" workbookHashValue="Avnx0HJRmzq721Igu+8NaMp1ig+wHvhWt5wDjtgISdwMwm1UhHIGNqZBer6YXSIZ2fJ2E6YUIKipk39QFVgPvg==" workbookSaltValue="beirL73Xxf9uP3dA6skWIw==" workbookSpinCount="100000" lockStructure="1"/>
  <bookViews>
    <workbookView xWindow="930" yWindow="0" windowWidth="23040" windowHeight="909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<sst xmlns="http://schemas.openxmlformats.org/spreadsheetml/2006/main" count="228" uniqueCount="114">
  <si>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</si>
  <si>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</si>
  <si>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</si>
  <si>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</si>
  <si>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</si>
  <si>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</si>
  <si>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</si>
  <si>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</si>
  <si>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</si>
  <si>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</si>
  <si>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</si>
  <si>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</si>
  <si>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</si>
  <si>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</si>
  <si>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</si>
  <si>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</si>
  <si>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</si>
  <si>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</si>
  <si>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</si>
  <si>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</si>
  <si>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</si>
  <si>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</si>
  <si>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</si>
  <si>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</si>
  <si>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</si>
  <si>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</si>
  <si>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</si>
  <si>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</si>
  <si>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</si>
  <si>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</si>
  <si>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</si>
  <si>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</si>
  <si>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</si>
  <si>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</si>
  <si>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</si>
  <si>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</si>
  <si>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</si>
  <si>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</si>
  <si>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</si>
  <si>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</si>
  <si>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</si>
  <si>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</si>
  <si>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</si>
  <si>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</si>
  <si>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</si>
  <si>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</si>
  <si>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</si>
  <si>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</si>
  <si>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</si>
  <si>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</si>
  <si>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</si>
  <si>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</si>
  <si>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</si>
  <si>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</si>
  <si>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</si>
  <si>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</si>
  <si>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</si>
  <si>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</si>
  <si>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</si>
  <si>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</si>
  <si>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</si>
  <si>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</si>
  <si>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</si>
  <si>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</si>
  <si>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</si>
  <si>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</si>
  <si>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</si>
  <si>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</si>
  <si>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</si>
  <si>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</si>
  <si>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</si>
  <si>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</si>
  <si>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</si>
  <si>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</si>
  <si>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</si>
  <si>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</si>
  <si>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</si>
  <si>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</si>
  <si>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</si>
  <si>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</si>
  <si>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</si>
  <si>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</si>
  <si>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</si>
  <si>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</si>
  <si>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</si>
  <si>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</si>
  <si>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</si>
  <si>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</si>
  <si>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</si>
  <si>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</si>
  <si>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</si>
  <si>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</si>
  <si>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</si>
  <si>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</si>
  <si>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</si>
  <si>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</si>
  <si>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</si>
  <si>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</si>
  <si>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香取市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</si>
  <si>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</si>
  <si>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</si>
  <si>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</si>
  <si>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</si>
  <si>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</si>
  <si>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</si>
  <si>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</si>
  <si>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</si>
  <si>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</si>
  <si>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</si>
  <si>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</si>
  <si>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</si>
  <si>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施設の老朽化に伴い、計画的な改修が必要であることから、H28年度に実施した機能診断を踏まえて、H29年度に最適整備構想を策定した。令和元年度以降に各施設の機能強化事業計画を策定予定である。</t>
    <rPh sb="66" eb="68">
      <t>レイワ</t>
    </rPh>
    <rPh sb="68" eb="69">
      <t>ガン</t>
    </rPh>
    <rPh sb="69" eb="71">
      <t>ネンド</t>
    </rPh>
    <rPh sb="71" eb="73">
      <t>イコウ</t>
    </rPh>
    <rPh sb="74" eb="77">
      <t>カクシセツ</t>
    </rPh>
    <rPh sb="78" eb="80">
      <t>キノウ</t>
    </rPh>
    <rPh sb="80" eb="82">
      <t>キョウカ</t>
    </rPh>
    <rPh sb="82" eb="84">
      <t>ジギョウ</t>
    </rPh>
    <rPh sb="84" eb="86">
      <t>ケイカク</t>
    </rPh>
    <rPh sb="87" eb="89">
      <t>サクテイ</t>
    </rPh>
    <rPh sb="89" eb="91">
      <t>ヨテイ</t>
    </rPh>
    <phoneticPr fontId="4"/>
  </si>
  <si>
    <t>　施設の老朽化に伴い維持管理費に対し補助制度を活用した計画的な改修が必要である。また、事業の性質上、市街地の人口密集地ではなく農村部での事業実施となるため、公共下水道と比較して料金収入に対する事業費が高コストとなる。
　行政人口の減少に伴い処理区域内人口は減少傾向にあるため、大幅な料金収入の増加は見込めない状況にり、水洗化率の低い地区に対して接続率の向上を図り、料金収入の増加に努める必要がある。</t>
    <rPh sb="12" eb="14">
      <t>カンリ</t>
    </rPh>
    <rPh sb="16" eb="17">
      <t>タイ</t>
    </rPh>
    <rPh sb="18" eb="20">
      <t>ホジョ</t>
    </rPh>
    <rPh sb="20" eb="22">
      <t>セイド</t>
    </rPh>
    <rPh sb="23" eb="25">
      <t>カツヨウ</t>
    </rPh>
    <rPh sb="27" eb="30">
      <t>ケイカクテキ</t>
    </rPh>
    <rPh sb="31" eb="33">
      <t>カイシュウ</t>
    </rPh>
    <phoneticPr fontId="4"/>
  </si>
  <si>
    <t>　企業債残高対事業規模比率は平均値より低く減少傾向である。
　収益的収支比率はH28年度より減少傾向であるが、これはH29年度から施設維持管理業務に包括的業務委託を導入したことにより営業費用が増加したことによるものと、行政人口の減少により料金収入も減少傾向にあることが要因である。
 汚水処理原価は、処理施設の老朽化に伴い施設補修費が必要となっており、平均値を上回っている。
　経費回収率は、行政人口の減少に伴う水洗化人口の伸び悩みにより、料金収入及び有収水量の大幅な改善は見込めず、平均値を下回っている状況である。
　現在７地区で農業集落排水事業を実施しているが、地区により水洗化率の差が生じており、結果として水洗化率が平均値を下回っている。</t>
    <rPh sb="42" eb="44">
      <t>ネンド</t>
    </rPh>
    <rPh sb="46" eb="48">
      <t>ゲンショウ</t>
    </rPh>
    <rPh sb="48" eb="50">
      <t>ケイコウ</t>
    </rPh>
    <rPh sb="61" eb="63">
      <t>ネンド</t>
    </rPh>
    <rPh sb="65" eb="67">
      <t>シセツ</t>
    </rPh>
    <rPh sb="67" eb="69">
      <t>イジ</t>
    </rPh>
    <rPh sb="69" eb="71">
      <t>カンリ</t>
    </rPh>
    <rPh sb="71" eb="73">
      <t>ギョウム</t>
    </rPh>
    <rPh sb="74" eb="76">
      <t>ホウカツ</t>
    </rPh>
    <rPh sb="76" eb="77">
      <t>テキ</t>
    </rPh>
    <rPh sb="77" eb="79">
      <t>ギョウム</t>
    </rPh>
    <rPh sb="79" eb="81">
      <t>イタク</t>
    </rPh>
    <rPh sb="82" eb="84">
      <t>ドウニュウ</t>
    </rPh>
    <rPh sb="91" eb="93">
      <t>エイギョウ</t>
    </rPh>
    <rPh sb="93" eb="95">
      <t>ヒヨウ</t>
    </rPh>
    <rPh sb="96" eb="98">
      <t>ゾウカ</t>
    </rPh>
    <rPh sb="109" eb="111">
      <t>ギョウセイ</t>
    </rPh>
    <rPh sb="111" eb="113">
      <t>ジンコウ</t>
    </rPh>
    <rPh sb="114" eb="116">
      <t>ゲンショウ</t>
    </rPh>
    <rPh sb="119" eb="121">
      <t>リョウキン</t>
    </rPh>
    <rPh sb="121" eb="123">
      <t>シュウニュウ</t>
    </rPh>
    <rPh sb="124" eb="126">
      <t>ゲンショウ</t>
    </rPh>
    <rPh sb="126" eb="128">
      <t>ケイコウ</t>
    </rPh>
    <rPh sb="134" eb="136">
      <t>ヨウイン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</si>
</sst>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8CE-4B7A-9B20-8AD3DE17627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0.11</c:v>
                </c:pt>
                <c:pt idx="2">
                  <c:v>0.05</c:v>
                </c:pt>
                <c:pt idx="3">
                  <c:v>0.44</c:v>
                </c:pt>
                <c:pt idx="4">
                  <c:v>0.04</c:v>
                </c:pt>
              </c:numCache>
            </c:numRef>
          </c:val>
          <c:smooth val="0"/>
          <c:extLst>
            <c:ext xmlns:c16="http://schemas.microsoft.com/office/drawing/2014/chart" uri="{C3380CC4-5D6E-409C-BE32-E72D297353CC}">
              <c16:uniqueId val="{00000001-F8CE-4B7A-9B20-8AD3DE17627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59.58</c:v>
                </c:pt>
                <c:pt idx="1">
                  <c:v>56.29</c:v>
                </c:pt>
                <c:pt idx="2">
                  <c:v>59.72</c:v>
                </c:pt>
                <c:pt idx="3">
                  <c:v>57.24</c:v>
                </c:pt>
                <c:pt idx="4">
                  <c:v>59.14</c:v>
                </c:pt>
              </c:numCache>
            </c:numRef>
          </c:val>
          <c:extLst>
            <c:ext xmlns:c16="http://schemas.microsoft.com/office/drawing/2014/chart" uri="{C3380CC4-5D6E-409C-BE32-E72D297353CC}">
              <c16:uniqueId val="{00000000-9645-4A32-AC37-7C13B083E1B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57.3</c:v>
                </c:pt>
                <c:pt idx="2">
                  <c:v>56</c:v>
                </c:pt>
                <c:pt idx="3">
                  <c:v>56.01</c:v>
                </c:pt>
                <c:pt idx="4">
                  <c:v>56.72</c:v>
                </c:pt>
              </c:numCache>
            </c:numRef>
          </c:val>
          <c:smooth val="0"/>
          <c:extLst>
            <c:ext xmlns:c16="http://schemas.microsoft.com/office/drawing/2014/chart" uri="{C3380CC4-5D6E-409C-BE32-E72D297353CC}">
              <c16:uniqueId val="{00000001-9645-4A32-AC37-7C13B083E1B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81.99</c:v>
                </c:pt>
                <c:pt idx="1">
                  <c:v>82.96</c:v>
                </c:pt>
                <c:pt idx="2">
                  <c:v>84.68</c:v>
                </c:pt>
                <c:pt idx="3">
                  <c:v>84.93</c:v>
                </c:pt>
                <c:pt idx="4">
                  <c:v>85.81</c:v>
                </c:pt>
              </c:numCache>
            </c:numRef>
          </c:val>
          <c:extLst>
            <c:ext xmlns:c16="http://schemas.microsoft.com/office/drawing/2014/chart" uri="{C3380CC4-5D6E-409C-BE32-E72D297353CC}">
              <c16:uniqueId val="{00000000-7203-4B85-A9EC-5DE34C8B052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89.43</c:v>
                </c:pt>
                <c:pt idx="2">
                  <c:v>89.51</c:v>
                </c:pt>
                <c:pt idx="3">
                  <c:v>89.77</c:v>
                </c:pt>
                <c:pt idx="4">
                  <c:v>90.04</c:v>
                </c:pt>
              </c:numCache>
            </c:numRef>
          </c:val>
          <c:smooth val="0"/>
          <c:extLst>
            <c:ext xmlns:c16="http://schemas.microsoft.com/office/drawing/2014/chart" uri="{C3380CC4-5D6E-409C-BE32-E72D297353CC}">
              <c16:uniqueId val="{00000001-7203-4B85-A9EC-5DE34C8B052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84.92</c:v>
                </c:pt>
                <c:pt idx="1">
                  <c:v>83.95</c:v>
                </c:pt>
                <c:pt idx="2">
                  <c:v>97.26</c:v>
                </c:pt>
                <c:pt idx="3">
                  <c:v>93.54</c:v>
                </c:pt>
                <c:pt idx="4">
                  <c:v>91.66</c:v>
                </c:pt>
              </c:numCache>
            </c:numRef>
          </c:val>
          <c:extLst>
            <c:ext xmlns:c16="http://schemas.microsoft.com/office/drawing/2014/chart" uri="{C3380CC4-5D6E-409C-BE32-E72D297353CC}">
              <c16:uniqueId val="{00000000-E509-4D56-A5E1-F368E29165D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509-4D56-A5E1-F368E29165D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BC8-4CE2-99BD-28DA4D164A2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C8-4CE2-99BD-28DA4D164A2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7ED-46BD-A2AC-2D32CFD6304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ED-46BD-A2AC-2D32CFD6304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44F-42AC-9A7D-06492E1FD58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44F-42AC-9A7D-06492E1FD58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C62-4963-B778-73BB2AF4CA9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62-4963-B778-73BB2AF4CA9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730.3</c:v>
                </c:pt>
                <c:pt idx="1">
                  <c:v>669.95</c:v>
                </c:pt>
                <c:pt idx="2">
                  <c:v>452.28</c:v>
                </c:pt>
                <c:pt idx="3">
                  <c:v>8.17</c:v>
                </c:pt>
                <c:pt idx="4">
                  <c:v>1.54</c:v>
                </c:pt>
              </c:numCache>
            </c:numRef>
          </c:val>
          <c:extLst>
            <c:ext xmlns:c16="http://schemas.microsoft.com/office/drawing/2014/chart" uri="{C3380CC4-5D6E-409C-BE32-E72D297353CC}">
              <c16:uniqueId val="{00000000-DEF1-4FB5-89F9-74C5B5947A4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721.43</c:v>
                </c:pt>
                <c:pt idx="2">
                  <c:v>685.34</c:v>
                </c:pt>
                <c:pt idx="3">
                  <c:v>684.74</c:v>
                </c:pt>
                <c:pt idx="4">
                  <c:v>654.91999999999996</c:v>
                </c:pt>
              </c:numCache>
            </c:numRef>
          </c:val>
          <c:smooth val="0"/>
          <c:extLst>
            <c:ext xmlns:c16="http://schemas.microsoft.com/office/drawing/2014/chart" uri="{C3380CC4-5D6E-409C-BE32-E72D297353CC}">
              <c16:uniqueId val="{00000001-DEF1-4FB5-89F9-74C5B5947A4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34.17</c:v>
                </c:pt>
                <c:pt idx="1">
                  <c:v>37.299999999999997</c:v>
                </c:pt>
                <c:pt idx="2">
                  <c:v>53.17</c:v>
                </c:pt>
                <c:pt idx="3">
                  <c:v>44.46</c:v>
                </c:pt>
                <c:pt idx="4">
                  <c:v>44.36</c:v>
                </c:pt>
              </c:numCache>
            </c:numRef>
          </c:val>
          <c:extLst>
            <c:ext xmlns:c16="http://schemas.microsoft.com/office/drawing/2014/chart" uri="{C3380CC4-5D6E-409C-BE32-E72D297353CC}">
              <c16:uniqueId val="{00000000-0AA0-409D-B2E5-2DEB7DFBA4B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59.3</c:v>
                </c:pt>
                <c:pt idx="2">
                  <c:v>59.83</c:v>
                </c:pt>
                <c:pt idx="3">
                  <c:v>65.33</c:v>
                </c:pt>
                <c:pt idx="4">
                  <c:v>65.39</c:v>
                </c:pt>
              </c:numCache>
            </c:numRef>
          </c:val>
          <c:smooth val="0"/>
          <c:extLst>
            <c:ext xmlns:c16="http://schemas.microsoft.com/office/drawing/2014/chart" uri="{C3380CC4-5D6E-409C-BE32-E72D297353CC}">
              <c16:uniqueId val="{00000001-0AA0-409D-B2E5-2DEB7DFBA4B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384.81</c:v>
                </c:pt>
                <c:pt idx="1">
                  <c:v>372.36</c:v>
                </c:pt>
                <c:pt idx="2">
                  <c:v>268.08</c:v>
                </c:pt>
                <c:pt idx="3">
                  <c:v>312.06</c:v>
                </c:pt>
                <c:pt idx="4">
                  <c:v>307.88</c:v>
                </c:pt>
              </c:numCache>
            </c:numRef>
          </c:val>
          <c:extLst>
            <c:ext xmlns:c16="http://schemas.microsoft.com/office/drawing/2014/chart" uri="{C3380CC4-5D6E-409C-BE32-E72D297353CC}">
              <c16:uniqueId val="{00000000-E6DD-4B24-A0E6-8F4C6384846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248.14</c:v>
                </c:pt>
                <c:pt idx="2">
                  <c:v>246.66</c:v>
                </c:pt>
                <c:pt idx="3">
                  <c:v>227.43</c:v>
                </c:pt>
                <c:pt idx="4">
                  <c:v>230.88</c:v>
                </c:pt>
              </c:numCache>
            </c:numRef>
          </c:val>
          <c:smooth val="0"/>
          <c:extLst>
            <c:ext xmlns:c16="http://schemas.microsoft.com/office/drawing/2014/chart" uri="{C3380CC4-5D6E-409C-BE32-E72D297353CC}">
              <c16:uniqueId val="{00000001-E6DD-4B24-A0E6-8F4C6384846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千葉県　香取市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3"/>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3"/>
      <c r="BK7" s="3"/>
      <c r="BL7" s="4" t="s">
        <v>9</v>
      </c>
      <c r="BM7" s="5"/>
      <c r="BN7" s="5"/>
      <c r="BO7" s="5"/>
      <c r="BP7" s="5"/>
      <c r="BQ7" s="5"/>
      <c r="BR7" s="5"/>
      <c r="BS7" s="5"/>
      <c r="BT7" s="5"/>
      <c r="BU7" s="5"/>
      <c r="BV7" s="5"/>
      <c r="BW7" s="5"/>
      <c r="BX7" s="5"/>
      <c r="BY7" s="6"/>
    </row>
    <row r="8" spans="1:78" ht="18.75" customHeight="1" x14ac:dyDescent="0.15">
      <c r="A8" s="2"/>
      <c r="B8" s="77" t="str">
        <f>データ!I6</f>
        <v>法非適用</v>
      </c>
      <c r="C8" s="77"/>
      <c r="D8" s="77"/>
      <c r="E8" s="77"/>
      <c r="F8" s="77"/>
      <c r="G8" s="77"/>
      <c r="H8" s="77"/>
      <c r="I8" s="77" t="str">
        <f>データ!J6</f>
        <v>下水道事業</v>
      </c>
      <c r="J8" s="77"/>
      <c r="K8" s="77"/>
      <c r="L8" s="77"/>
      <c r="M8" s="77"/>
      <c r="N8" s="77"/>
      <c r="O8" s="77"/>
      <c r="P8" s="77" t="str">
        <f>データ!K6</f>
        <v>農業集落排水</v>
      </c>
      <c r="Q8" s="77"/>
      <c r="R8" s="77"/>
      <c r="S8" s="77"/>
      <c r="T8" s="77"/>
      <c r="U8" s="77"/>
      <c r="V8" s="77"/>
      <c r="W8" s="77" t="str">
        <f>データ!L6</f>
        <v>F1</v>
      </c>
      <c r="X8" s="77"/>
      <c r="Y8" s="77"/>
      <c r="Z8" s="77"/>
      <c r="AA8" s="77"/>
      <c r="AB8" s="77"/>
      <c r="AC8" s="77"/>
      <c r="AD8" s="78" t="str">
        <f>データ!$M$6</f>
        <v>非設置</v>
      </c>
      <c r="AE8" s="78"/>
      <c r="AF8" s="78"/>
      <c r="AG8" s="78"/>
      <c r="AH8" s="78"/>
      <c r="AI8" s="78"/>
      <c r="AJ8" s="78"/>
      <c r="AK8" s="3"/>
      <c r="AL8" s="74">
        <f>データ!S6</f>
        <v>76905</v>
      </c>
      <c r="AM8" s="74"/>
      <c r="AN8" s="74"/>
      <c r="AO8" s="74"/>
      <c r="AP8" s="74"/>
      <c r="AQ8" s="74"/>
      <c r="AR8" s="74"/>
      <c r="AS8" s="74"/>
      <c r="AT8" s="73">
        <f>データ!T6</f>
        <v>262.35000000000002</v>
      </c>
      <c r="AU8" s="73"/>
      <c r="AV8" s="73"/>
      <c r="AW8" s="73"/>
      <c r="AX8" s="73"/>
      <c r="AY8" s="73"/>
      <c r="AZ8" s="73"/>
      <c r="BA8" s="73"/>
      <c r="BB8" s="73">
        <f>データ!U6</f>
        <v>293.14</v>
      </c>
      <c r="BC8" s="73"/>
      <c r="BD8" s="73"/>
      <c r="BE8" s="73"/>
      <c r="BF8" s="73"/>
      <c r="BG8" s="73"/>
      <c r="BH8" s="73"/>
      <c r="BI8" s="73"/>
      <c r="BJ8" s="3"/>
      <c r="BK8" s="3"/>
      <c r="BL8" s="75" t="s">
        <v>10</v>
      </c>
      <c r="BM8" s="76"/>
      <c r="BN8" s="7" t="s">
        <v>11</v>
      </c>
      <c r="BO8" s="8"/>
      <c r="BP8" s="8"/>
      <c r="BQ8" s="8"/>
      <c r="BR8" s="8"/>
      <c r="BS8" s="8"/>
      <c r="BT8" s="8"/>
      <c r="BU8" s="8"/>
      <c r="BV8" s="8"/>
      <c r="BW8" s="8"/>
      <c r="BX8" s="8"/>
      <c r="BY8" s="9"/>
    </row>
    <row r="9" spans="1:78" ht="18.75" customHeight="1" x14ac:dyDescent="0.15">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3"/>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3"/>
      <c r="BK9" s="3"/>
      <c r="BL9" s="71" t="s">
        <v>20</v>
      </c>
      <c r="BM9" s="72"/>
      <c r="BN9" s="10" t="s">
        <v>21</v>
      </c>
      <c r="BO9" s="11"/>
      <c r="BP9" s="11"/>
      <c r="BQ9" s="11"/>
      <c r="BR9" s="11"/>
      <c r="BS9" s="11"/>
      <c r="BT9" s="11"/>
      <c r="BU9" s="11"/>
      <c r="BV9" s="11"/>
      <c r="BW9" s="11"/>
      <c r="BX9" s="11"/>
      <c r="BY9" s="12"/>
    </row>
    <row r="10" spans="1:78" ht="18.75" customHeight="1" x14ac:dyDescent="0.15">
      <c r="A10" s="2"/>
      <c r="B10" s="73" t="str">
        <f>データ!N6</f>
        <v>-</v>
      </c>
      <c r="C10" s="73"/>
      <c r="D10" s="73"/>
      <c r="E10" s="73"/>
      <c r="F10" s="73"/>
      <c r="G10" s="73"/>
      <c r="H10" s="73"/>
      <c r="I10" s="73" t="str">
        <f>データ!O6</f>
        <v>該当数値なし</v>
      </c>
      <c r="J10" s="73"/>
      <c r="K10" s="73"/>
      <c r="L10" s="73"/>
      <c r="M10" s="73"/>
      <c r="N10" s="73"/>
      <c r="O10" s="73"/>
      <c r="P10" s="73">
        <f>データ!P6</f>
        <v>4.08</v>
      </c>
      <c r="Q10" s="73"/>
      <c r="R10" s="73"/>
      <c r="S10" s="73"/>
      <c r="T10" s="73"/>
      <c r="U10" s="73"/>
      <c r="V10" s="73"/>
      <c r="W10" s="73">
        <f>データ!Q6</f>
        <v>100</v>
      </c>
      <c r="X10" s="73"/>
      <c r="Y10" s="73"/>
      <c r="Z10" s="73"/>
      <c r="AA10" s="73"/>
      <c r="AB10" s="73"/>
      <c r="AC10" s="73"/>
      <c r="AD10" s="74">
        <f>データ!R6</f>
        <v>3780</v>
      </c>
      <c r="AE10" s="74"/>
      <c r="AF10" s="74"/>
      <c r="AG10" s="74"/>
      <c r="AH10" s="74"/>
      <c r="AI10" s="74"/>
      <c r="AJ10" s="74"/>
      <c r="AK10" s="2"/>
      <c r="AL10" s="74">
        <f>データ!V6</f>
        <v>3114</v>
      </c>
      <c r="AM10" s="74"/>
      <c r="AN10" s="74"/>
      <c r="AO10" s="74"/>
      <c r="AP10" s="74"/>
      <c r="AQ10" s="74"/>
      <c r="AR10" s="74"/>
      <c r="AS10" s="74"/>
      <c r="AT10" s="73">
        <f>データ!W6</f>
        <v>2.58</v>
      </c>
      <c r="AU10" s="73"/>
      <c r="AV10" s="73"/>
      <c r="AW10" s="73"/>
      <c r="AX10" s="73"/>
      <c r="AY10" s="73"/>
      <c r="AZ10" s="73"/>
      <c r="BA10" s="73"/>
      <c r="BB10" s="73">
        <f>データ!X6</f>
        <v>1206.98</v>
      </c>
      <c r="BC10" s="73"/>
      <c r="BD10" s="73"/>
      <c r="BE10" s="73"/>
      <c r="BF10" s="73"/>
      <c r="BG10" s="73"/>
      <c r="BH10" s="73"/>
      <c r="BI10" s="73"/>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4" t="s">
        <v>113</v>
      </c>
      <c r="BM16" s="65"/>
      <c r="BN16" s="65"/>
      <c r="BO16" s="65"/>
      <c r="BP16" s="65"/>
      <c r="BQ16" s="65"/>
      <c r="BR16" s="65"/>
      <c r="BS16" s="65"/>
      <c r="BT16" s="65"/>
      <c r="BU16" s="65"/>
      <c r="BV16" s="65"/>
      <c r="BW16" s="65"/>
      <c r="BX16" s="65"/>
      <c r="BY16" s="65"/>
      <c r="BZ16" s="6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7"/>
      <c r="BM44" s="68"/>
      <c r="BN44" s="68"/>
      <c r="BO44" s="68"/>
      <c r="BP44" s="68"/>
      <c r="BQ44" s="68"/>
      <c r="BR44" s="68"/>
      <c r="BS44" s="68"/>
      <c r="BT44" s="68"/>
      <c r="BU44" s="68"/>
      <c r="BV44" s="68"/>
      <c r="BW44" s="68"/>
      <c r="BX44" s="68"/>
      <c r="BY44" s="68"/>
      <c r="BZ44" s="6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WnMBurXijhz1UbAI+8ksh/JL42M/3tNnhgfg/eRPgDoO8btRNmR8wX6WtDHm4tjQo7kd7spi86xTIkCVEs6sVA==" saltValue="3/OcqqbndI7c7x0Ya67Ds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2" t="s">
        <v>54</v>
      </c>
      <c r="I3" s="83"/>
      <c r="J3" s="83"/>
      <c r="K3" s="83"/>
      <c r="L3" s="83"/>
      <c r="M3" s="83"/>
      <c r="N3" s="83"/>
      <c r="O3" s="83"/>
      <c r="P3" s="83"/>
      <c r="Q3" s="83"/>
      <c r="R3" s="83"/>
      <c r="S3" s="83"/>
      <c r="T3" s="83"/>
      <c r="U3" s="83"/>
      <c r="V3" s="83"/>
      <c r="W3" s="83"/>
      <c r="X3" s="84"/>
      <c r="Y3" s="88" t="s">
        <v>55</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56</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57</v>
      </c>
      <c r="B4" s="30"/>
      <c r="C4" s="30"/>
      <c r="D4" s="30"/>
      <c r="E4" s="30"/>
      <c r="F4" s="30"/>
      <c r="G4" s="30"/>
      <c r="H4" s="85"/>
      <c r="I4" s="86"/>
      <c r="J4" s="86"/>
      <c r="K4" s="86"/>
      <c r="L4" s="86"/>
      <c r="M4" s="86"/>
      <c r="N4" s="86"/>
      <c r="O4" s="86"/>
      <c r="P4" s="86"/>
      <c r="Q4" s="86"/>
      <c r="R4" s="86"/>
      <c r="S4" s="86"/>
      <c r="T4" s="86"/>
      <c r="U4" s="86"/>
      <c r="V4" s="86"/>
      <c r="W4" s="86"/>
      <c r="X4" s="87"/>
      <c r="Y4" s="81" t="s">
        <v>58</v>
      </c>
      <c r="Z4" s="81"/>
      <c r="AA4" s="81"/>
      <c r="AB4" s="81"/>
      <c r="AC4" s="81"/>
      <c r="AD4" s="81"/>
      <c r="AE4" s="81"/>
      <c r="AF4" s="81"/>
      <c r="AG4" s="81"/>
      <c r="AH4" s="81"/>
      <c r="AI4" s="81"/>
      <c r="AJ4" s="81" t="s">
        <v>59</v>
      </c>
      <c r="AK4" s="81"/>
      <c r="AL4" s="81"/>
      <c r="AM4" s="81"/>
      <c r="AN4" s="81"/>
      <c r="AO4" s="81"/>
      <c r="AP4" s="81"/>
      <c r="AQ4" s="81"/>
      <c r="AR4" s="81"/>
      <c r="AS4" s="81"/>
      <c r="AT4" s="81"/>
      <c r="AU4" s="81" t="s">
        <v>60</v>
      </c>
      <c r="AV4" s="81"/>
      <c r="AW4" s="81"/>
      <c r="AX4" s="81"/>
      <c r="AY4" s="81"/>
      <c r="AZ4" s="81"/>
      <c r="BA4" s="81"/>
      <c r="BB4" s="81"/>
      <c r="BC4" s="81"/>
      <c r="BD4" s="81"/>
      <c r="BE4" s="81"/>
      <c r="BF4" s="81" t="s">
        <v>61</v>
      </c>
      <c r="BG4" s="81"/>
      <c r="BH4" s="81"/>
      <c r="BI4" s="81"/>
      <c r="BJ4" s="81"/>
      <c r="BK4" s="81"/>
      <c r="BL4" s="81"/>
      <c r="BM4" s="81"/>
      <c r="BN4" s="81"/>
      <c r="BO4" s="81"/>
      <c r="BP4" s="81"/>
      <c r="BQ4" s="81" t="s">
        <v>62</v>
      </c>
      <c r="BR4" s="81"/>
      <c r="BS4" s="81"/>
      <c r="BT4" s="81"/>
      <c r="BU4" s="81"/>
      <c r="BV4" s="81"/>
      <c r="BW4" s="81"/>
      <c r="BX4" s="81"/>
      <c r="BY4" s="81"/>
      <c r="BZ4" s="81"/>
      <c r="CA4" s="81"/>
      <c r="CB4" s="81" t="s">
        <v>63</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122360</v>
      </c>
      <c r="D6" s="33">
        <f t="shared" si="3"/>
        <v>47</v>
      </c>
      <c r="E6" s="33">
        <f t="shared" si="3"/>
        <v>17</v>
      </c>
      <c r="F6" s="33">
        <f t="shared" si="3"/>
        <v>5</v>
      </c>
      <c r="G6" s="33">
        <f t="shared" si="3"/>
        <v>0</v>
      </c>
      <c r="H6" s="33" t="str">
        <f t="shared" si="3"/>
        <v>千葉県　香取市</v>
      </c>
      <c r="I6" s="33" t="str">
        <f t="shared" si="3"/>
        <v>法非適用</v>
      </c>
      <c r="J6" s="33" t="str">
        <f t="shared" si="3"/>
        <v>下水道事業</v>
      </c>
      <c r="K6" s="33" t="str">
        <f t="shared" si="3"/>
        <v>農業集落排水</v>
      </c>
      <c r="L6" s="33" t="str">
        <f t="shared" si="3"/>
        <v>F1</v>
      </c>
      <c r="M6" s="33" t="str">
        <f t="shared" si="3"/>
        <v>非設置</v>
      </c>
      <c r="N6" s="34" t="str">
        <f t="shared" si="3"/>
        <v>-</v>
      </c>
      <c r="O6" s="34" t="str">
        <f t="shared" si="3"/>
        <v>該当数値なし</v>
      </c>
      <c r="P6" s="34">
        <f t="shared" si="3"/>
        <v>4.08</v>
      </c>
      <c r="Q6" s="34">
        <f t="shared" si="3"/>
        <v>100</v>
      </c>
      <c r="R6" s="34">
        <f t="shared" si="3"/>
        <v>3780</v>
      </c>
      <c r="S6" s="34">
        <f t="shared" si="3"/>
        <v>76905</v>
      </c>
      <c r="T6" s="34">
        <f t="shared" si="3"/>
        <v>262.35000000000002</v>
      </c>
      <c r="U6" s="34">
        <f t="shared" si="3"/>
        <v>293.14</v>
      </c>
      <c r="V6" s="34">
        <f t="shared" si="3"/>
        <v>3114</v>
      </c>
      <c r="W6" s="34">
        <f t="shared" si="3"/>
        <v>2.58</v>
      </c>
      <c r="X6" s="34">
        <f t="shared" si="3"/>
        <v>1206.98</v>
      </c>
      <c r="Y6" s="35">
        <f>IF(Y7="",NA(),Y7)</f>
        <v>84.92</v>
      </c>
      <c r="Z6" s="35">
        <f t="shared" ref="Z6:AH6" si="4">IF(Z7="",NA(),Z7)</f>
        <v>83.95</v>
      </c>
      <c r="AA6" s="35">
        <f t="shared" si="4"/>
        <v>97.26</v>
      </c>
      <c r="AB6" s="35">
        <f t="shared" si="4"/>
        <v>93.54</v>
      </c>
      <c r="AC6" s="35">
        <f t="shared" si="4"/>
        <v>91.66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730.3</v>
      </c>
      <c r="BG6" s="35">
        <f t="shared" ref="BG6:BO6" si="7">IF(BG7="",NA(),BG7)</f>
        <v>669.95</v>
      </c>
      <c r="BH6" s="35">
        <f t="shared" si="7"/>
        <v>452.28</v>
      </c>
      <c r="BI6" s="35">
        <f t="shared" si="7"/>
        <v>8.17</v>
      </c>
      <c r="BJ6" s="35">
        <f t="shared" si="7"/>
        <v>1.54</v>
      </c>
      <c r="BK6" s="35">
        <f t="shared" si="7"/>
        <v>1044.8</v>
      </c>
      <c r="BL6" s="35">
        <f t="shared" si="7"/>
        <v>721.43</v>
      </c>
      <c r="BM6" s="35">
        <f t="shared" si="7"/>
        <v>685.34</v>
      </c>
      <c r="BN6" s="35">
        <f t="shared" si="7"/>
        <v>684.74</v>
      </c>
      <c r="BO6" s="35">
        <f t="shared" si="7"/>
        <v>654.91999999999996</v>
      </c>
      <c r="BP6" s="34" t="str">
        <f>IF(BP7="","",IF(BP7="-","【-】","【"&amp;SUBSTITUTE(TEXT(BP7,"#,##0.00"),"-","△")&amp;"】"))</f>
        <v>【747.76】</v>
      </c>
      <c r="BQ6" s="35">
        <f>IF(BQ7="",NA(),BQ7)</f>
        <v>34.17</v>
      </c>
      <c r="BR6" s="35">
        <f t="shared" ref="BR6:BZ6" si="8">IF(BR7="",NA(),BR7)</f>
        <v>37.299999999999997</v>
      </c>
      <c r="BS6" s="35">
        <f t="shared" si="8"/>
        <v>53.17</v>
      </c>
      <c r="BT6" s="35">
        <f t="shared" si="8"/>
        <v>44.46</v>
      </c>
      <c r="BU6" s="35">
        <f t="shared" si="8"/>
        <v>44.36</v>
      </c>
      <c r="BV6" s="35">
        <f t="shared" si="8"/>
        <v>50.82</v>
      </c>
      <c r="BW6" s="35">
        <f t="shared" si="8"/>
        <v>59.3</v>
      </c>
      <c r="BX6" s="35">
        <f t="shared" si="8"/>
        <v>59.83</v>
      </c>
      <c r="BY6" s="35">
        <f t="shared" si="8"/>
        <v>65.33</v>
      </c>
      <c r="BZ6" s="35">
        <f t="shared" si="8"/>
        <v>65.39</v>
      </c>
      <c r="CA6" s="34" t="str">
        <f>IF(CA7="","",IF(CA7="-","【-】","【"&amp;SUBSTITUTE(TEXT(CA7,"#,##0.00"),"-","△")&amp;"】"))</f>
        <v>【59.51】</v>
      </c>
      <c r="CB6" s="35">
        <f>IF(CB7="",NA(),CB7)</f>
        <v>384.81</v>
      </c>
      <c r="CC6" s="35">
        <f t="shared" ref="CC6:CK6" si="9">IF(CC7="",NA(),CC7)</f>
        <v>372.36</v>
      </c>
      <c r="CD6" s="35">
        <f t="shared" si="9"/>
        <v>268.08</v>
      </c>
      <c r="CE6" s="35">
        <f t="shared" si="9"/>
        <v>312.06</v>
      </c>
      <c r="CF6" s="35">
        <f t="shared" si="9"/>
        <v>307.88</v>
      </c>
      <c r="CG6" s="35">
        <f t="shared" si="9"/>
        <v>300.52</v>
      </c>
      <c r="CH6" s="35">
        <f t="shared" si="9"/>
        <v>248.14</v>
      </c>
      <c r="CI6" s="35">
        <f t="shared" si="9"/>
        <v>246.66</v>
      </c>
      <c r="CJ6" s="35">
        <f t="shared" si="9"/>
        <v>227.43</v>
      </c>
      <c r="CK6" s="35">
        <f t="shared" si="9"/>
        <v>230.88</v>
      </c>
      <c r="CL6" s="34" t="str">
        <f>IF(CL7="","",IF(CL7="-","【-】","【"&amp;SUBSTITUTE(TEXT(CL7,"#,##0.00"),"-","△")&amp;"】"))</f>
        <v>【261.46】</v>
      </c>
      <c r="CM6" s="35">
        <f>IF(CM7="",NA(),CM7)</f>
        <v>59.58</v>
      </c>
      <c r="CN6" s="35">
        <f t="shared" ref="CN6:CV6" si="10">IF(CN7="",NA(),CN7)</f>
        <v>56.29</v>
      </c>
      <c r="CO6" s="35">
        <f t="shared" si="10"/>
        <v>59.72</v>
      </c>
      <c r="CP6" s="35">
        <f t="shared" si="10"/>
        <v>57.24</v>
      </c>
      <c r="CQ6" s="35">
        <f t="shared" si="10"/>
        <v>59.14</v>
      </c>
      <c r="CR6" s="35">
        <f t="shared" si="10"/>
        <v>53.24</v>
      </c>
      <c r="CS6" s="35">
        <f t="shared" si="10"/>
        <v>57.3</v>
      </c>
      <c r="CT6" s="35">
        <f t="shared" si="10"/>
        <v>56</v>
      </c>
      <c r="CU6" s="35">
        <f t="shared" si="10"/>
        <v>56.01</v>
      </c>
      <c r="CV6" s="35">
        <f t="shared" si="10"/>
        <v>56.72</v>
      </c>
      <c r="CW6" s="34" t="str">
        <f>IF(CW7="","",IF(CW7="-","【-】","【"&amp;SUBSTITUTE(TEXT(CW7,"#,##0.00"),"-","△")&amp;"】"))</f>
        <v>【52.23】</v>
      </c>
      <c r="CX6" s="35">
        <f>IF(CX7="",NA(),CX7)</f>
        <v>81.99</v>
      </c>
      <c r="CY6" s="35">
        <f t="shared" ref="CY6:DG6" si="11">IF(CY7="",NA(),CY7)</f>
        <v>82.96</v>
      </c>
      <c r="CZ6" s="35">
        <f t="shared" si="11"/>
        <v>84.68</v>
      </c>
      <c r="DA6" s="35">
        <f t="shared" si="11"/>
        <v>84.93</v>
      </c>
      <c r="DB6" s="35">
        <f t="shared" si="11"/>
        <v>85.81</v>
      </c>
      <c r="DC6" s="35">
        <f t="shared" si="11"/>
        <v>84.07</v>
      </c>
      <c r="DD6" s="35">
        <f t="shared" si="11"/>
        <v>89.43</v>
      </c>
      <c r="DE6" s="35">
        <f t="shared" si="11"/>
        <v>89.51</v>
      </c>
      <c r="DF6" s="35">
        <f t="shared" si="11"/>
        <v>89.77</v>
      </c>
      <c r="DG6" s="35">
        <f t="shared" si="11"/>
        <v>90.04</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0.11</v>
      </c>
      <c r="EL6" s="35">
        <f t="shared" si="14"/>
        <v>0.05</v>
      </c>
      <c r="EM6" s="35">
        <f t="shared" si="14"/>
        <v>0.44</v>
      </c>
      <c r="EN6" s="35">
        <f t="shared" si="14"/>
        <v>0.04</v>
      </c>
      <c r="EO6" s="34" t="str">
        <f>IF(EO7="","",IF(EO7="-","【-】","【"&amp;SUBSTITUTE(TEXT(EO7,"#,##0.00"),"-","△")&amp;"】"))</f>
        <v>【0.02】</v>
      </c>
    </row>
    <row r="7" spans="1:145" s="36" customFormat="1" x14ac:dyDescent="0.15">
      <c r="A7" s="28"/>
      <c r="B7" s="37">
        <v>2018</v>
      </c>
      <c r="C7" s="37">
        <v>122360</v>
      </c>
      <c r="D7" s="37">
        <v>47</v>
      </c>
      <c r="E7" s="37">
        <v>17</v>
      </c>
      <c r="F7" s="37">
        <v>5</v>
      </c>
      <c r="G7" s="37">
        <v>0</v>
      </c>
      <c r="H7" s="37" t="s">
        <v>98</v>
      </c>
      <c r="I7" s="37" t="s">
        <v>99</v>
      </c>
      <c r="J7" s="37" t="s">
        <v>100</v>
      </c>
      <c r="K7" s="37" t="s">
        <v>101</v>
      </c>
      <c r="L7" s="37" t="s">
        <v>102</v>
      </c>
      <c r="M7" s="37" t="s">
        <v>103</v>
      </c>
      <c r="N7" s="38" t="s">
        <v>104</v>
      </c>
      <c r="O7" s="38" t="s">
        <v>105</v>
      </c>
      <c r="P7" s="38">
        <v>4.08</v>
      </c>
      <c r="Q7" s="38">
        <v>100</v>
      </c>
      <c r="R7" s="38">
        <v>3780</v>
      </c>
      <c r="S7" s="38">
        <v>76905</v>
      </c>
      <c r="T7" s="38">
        <v>262.35000000000002</v>
      </c>
      <c r="U7" s="38">
        <v>293.14</v>
      </c>
      <c r="V7" s="38">
        <v>3114</v>
      </c>
      <c r="W7" s="38">
        <v>2.58</v>
      </c>
      <c r="X7" s="38">
        <v>1206.98</v>
      </c>
      <c r="Y7" s="38">
        <v>84.92</v>
      </c>
      <c r="Z7" s="38">
        <v>83.95</v>
      </c>
      <c r="AA7" s="38">
        <v>97.26</v>
      </c>
      <c r="AB7" s="38">
        <v>93.54</v>
      </c>
      <c r="AC7" s="38">
        <v>91.66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730.3</v>
      </c>
      <c r="BG7" s="38">
        <v>669.95</v>
      </c>
      <c r="BH7" s="38">
        <v>452.28</v>
      </c>
      <c r="BI7" s="38">
        <v>8.17</v>
      </c>
      <c r="BJ7" s="38">
        <v>1.54</v>
      </c>
      <c r="BK7" s="38">
        <v>1044.8</v>
      </c>
      <c r="BL7" s="38">
        <v>721.43</v>
      </c>
      <c r="BM7" s="38">
        <v>685.34</v>
      </c>
      <c r="BN7" s="38">
        <v>684.74</v>
      </c>
      <c r="BO7" s="38">
        <v>654.91999999999996</v>
      </c>
      <c r="BP7" s="38">
        <v>747.76</v>
      </c>
      <c r="BQ7" s="38">
        <v>34.17</v>
      </c>
      <c r="BR7" s="38">
        <v>37.299999999999997</v>
      </c>
      <c r="BS7" s="38">
        <v>53.17</v>
      </c>
      <c r="BT7" s="38">
        <v>44.46</v>
      </c>
      <c r="BU7" s="38">
        <v>44.36</v>
      </c>
      <c r="BV7" s="38">
        <v>50.82</v>
      </c>
      <c r="BW7" s="38">
        <v>59.3</v>
      </c>
      <c r="BX7" s="38">
        <v>59.83</v>
      </c>
      <c r="BY7" s="38">
        <v>65.33</v>
      </c>
      <c r="BZ7" s="38">
        <v>65.39</v>
      </c>
      <c r="CA7" s="38">
        <v>59.51</v>
      </c>
      <c r="CB7" s="38">
        <v>384.81</v>
      </c>
      <c r="CC7" s="38">
        <v>372.36</v>
      </c>
      <c r="CD7" s="38">
        <v>268.08</v>
      </c>
      <c r="CE7" s="38">
        <v>312.06</v>
      </c>
      <c r="CF7" s="38">
        <v>307.88</v>
      </c>
      <c r="CG7" s="38">
        <v>300.52</v>
      </c>
      <c r="CH7" s="38">
        <v>248.14</v>
      </c>
      <c r="CI7" s="38">
        <v>246.66</v>
      </c>
      <c r="CJ7" s="38">
        <v>227.43</v>
      </c>
      <c r="CK7" s="38">
        <v>230.88</v>
      </c>
      <c r="CL7" s="38">
        <v>261.45999999999998</v>
      </c>
      <c r="CM7" s="38">
        <v>59.58</v>
      </c>
      <c r="CN7" s="38">
        <v>56.29</v>
      </c>
      <c r="CO7" s="38">
        <v>59.72</v>
      </c>
      <c r="CP7" s="38">
        <v>57.24</v>
      </c>
      <c r="CQ7" s="38">
        <v>59.14</v>
      </c>
      <c r="CR7" s="38">
        <v>53.24</v>
      </c>
      <c r="CS7" s="38">
        <v>57.3</v>
      </c>
      <c r="CT7" s="38">
        <v>56</v>
      </c>
      <c r="CU7" s="38">
        <v>56.01</v>
      </c>
      <c r="CV7" s="38">
        <v>56.72</v>
      </c>
      <c r="CW7" s="38">
        <v>52.23</v>
      </c>
      <c r="CX7" s="38">
        <v>81.99</v>
      </c>
      <c r="CY7" s="38">
        <v>82.96</v>
      </c>
      <c r="CZ7" s="38">
        <v>84.68</v>
      </c>
      <c r="DA7" s="38">
        <v>84.93</v>
      </c>
      <c r="DB7" s="38">
        <v>85.81</v>
      </c>
      <c r="DC7" s="38">
        <v>84.07</v>
      </c>
      <c r="DD7" s="38">
        <v>89.43</v>
      </c>
      <c r="DE7" s="38">
        <v>89.51</v>
      </c>
      <c r="DF7" s="38">
        <v>89.77</v>
      </c>
      <c r="DG7" s="38">
        <v>90.04</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0.11</v>
      </c>
      <c r="EL7" s="38">
        <v>0.05</v>
      </c>
      <c r="EM7" s="38">
        <v>0.44</v>
      </c>
      <c r="EN7" s="38">
        <v>0.04</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2020-01-29T01:45:47Z</cp:lastPrinted>
  <dcterms:created xsi:type="dcterms:W3CDTF">2019-12-05T05:18:37Z</dcterms:created>
  <dcterms:modified xsi:type="dcterms:W3CDTF">2020-02-18T08:21:27Z</dcterms:modified>
  <cp:category/>
</cp:coreProperties>
</file>