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GrVZB19ZcwMVQpsDBEDfLTSNKnzJWnHeJ6UMJmFocunFyChDcVZM0TA8aI04wS0F5U4r9PGgXDj2l+iVH6OYlQ==" workbookSaltValue="GQYwYm2/sI1df+go0EyPaw==" workbookSpinCount="100000" lockStructure="1"/>
  <bookViews>
    <workbookView xWindow="810" yWindow="-120" windowWidth="24240" windowHeight="131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P10" i="4" s="1"/>
  <c r="O6" i="5"/>
  <c r="I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F85" i="4"/>
  <c r="E85" i="4"/>
  <c r="AT10" i="4"/>
  <c r="AL10" i="4"/>
  <c r="W10" i="4"/>
  <c r="B10" i="4"/>
  <c r="BB8" i="4"/>
  <c r="AL8" i="4"/>
  <c r="AD8" i="4"/>
  <c r="W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<sst xmlns="http://schemas.openxmlformats.org/spreadsheetml/2006/main" count="223" uniqueCount="108">
  <si>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</si>
  <si>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</si>
  <si>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</si>
  <si>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</si>
  <si>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</si>
  <si>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</si>
  <si>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</si>
  <si>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</si>
  <si>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</si>
  <si>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</si>
  <si>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</si>
  <si>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</si>
  <si>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</si>
  <si>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</si>
  <si>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</si>
  <si>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</si>
  <si>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</si>
  <si>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</si>
  <si>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</si>
  <si>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</si>
  <si>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</si>
  <si>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</si>
  <si>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</si>
  <si>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</si>
  <si>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</si>
  <si>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</si>
  <si>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</si>
  <si>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</si>
  <si>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</si>
  <si>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</si>
  <si>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</si>
  <si>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</si>
  <si>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</si>
  <si>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</si>
  <si>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</si>
  <si>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</si>
  <si>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</si>
  <si>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</si>
  <si>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</si>
  <si>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</si>
  <si>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</si>
  <si>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</si>
  <si>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</si>
  <si>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</si>
  <si>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</si>
  <si>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</si>
  <si>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</si>
  <si>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</si>
  <si>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</si>
  <si>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</si>
  <si>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</si>
  <si>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</si>
  <si>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</si>
  <si>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</si>
  <si>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</si>
  <si>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</si>
  <si>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</si>
  <si>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</si>
  <si>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</si>
  <si>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</si>
  <si>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</si>
  <si>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</si>
  <si>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</si>
  <si>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</si>
  <si>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</si>
  <si>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</si>
  <si>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</si>
  <si>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</si>
  <si>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</si>
  <si>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</si>
  <si>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</si>
  <si>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</si>
  <si>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</si>
  <si>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</si>
  <si>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</si>
  <si>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</si>
  <si>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</si>
  <si>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</si>
  <si>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</si>
  <si>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</si>
  <si>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</si>
  <si>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</si>
  <si>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</si>
  <si>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</si>
  <si>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</si>
  <si>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</si>
  <si>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</si>
  <si>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</si>
  <si>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</si>
  <si>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</si>
  <si>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</si>
  <si>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</si>
  <si>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</si>
  <si>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長門川水道企業団</t>
  </si>
  <si>
    <t>法適用</t>
  </si>
  <si>
    <t>水道事業</t>
  </si>
  <si>
    <t>末端給水事業</t>
  </si>
  <si>
    <t>A6</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</si>
  <si>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</si>
  <si>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</si>
  <si>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</si>
  <si>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</si>
  <si>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</si>
  <si>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</si>
  <si>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</si>
  <si>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うち償却対象資産の減価償却がどの程度進んでいるかを表す指標で、老朽化度合いを示す有形固定資産減価償却率は、平成25年度までは類似団体平均とほぼ同じ35％前後でしたが、会計制度改正によるみなし償却（補助金等で取得した資産について補助金部分の償却を行なわない制度）廃止に伴い、平成30年度69％と類似団体平均よりに高くなっております。これは、みなし償却を行なっていた資産が老朽化している傾向が高いことを示しています。
②管路経年化率は、類似団体平均より少ない状況ですが、これから徐々に上がっていくことから計画的な配水管の更新が必要になります。
③管路更新率は年度によって差がありますが、更新の優先度を決めて行っており類似団体平均より低い傾向です。</t>
    <phoneticPr fontId="4"/>
  </si>
  <si>
    <t xml:space="preserve">　①経常収支比率は100％を超え黒字を維持しております。
　③流動比率は類似団体平均値で推移しており現在のところ資金現金は微増となっています。
　④企業債残高は、類似団体より低い状況ですが、平成30年度策定経営戦略（水道施設改良事業計画）に基づき借入を行い、施設等の老朽化による更新事業を予定しているため今後上昇する見込みです。
　⑤の料金回収率は100％を超え、料金収入で費用を賄っています。
　⑥給水原価が類似団体と比較して、高めであるのは、表流水と受水で構成される水源のうち、受水費が高いことによるものです。
　⑦施設利用率は、給水人口の減少や節水器具等の普及により配水量が減少したため減少傾向にあります。
　⑧有収率は、類似団体より高い水準で推移しています。高い有収率を維持するため、漏水の多い地区の配水管の布設替を実施しており、また、漏水の通報等に対して速やかに修理をし無駄な水を発生させないようにしています。
</t>
    <rPh sb="81" eb="83">
      <t>ルイジ</t>
    </rPh>
    <rPh sb="83" eb="85">
      <t>ダンタイ</t>
    </rPh>
    <rPh sb="95" eb="97">
      <t>ヘイセイ</t>
    </rPh>
    <rPh sb="99" eb="101">
      <t>ネンド</t>
    </rPh>
    <rPh sb="101" eb="103">
      <t>サクテイ</t>
    </rPh>
    <rPh sb="103" eb="105">
      <t>ケイエイ</t>
    </rPh>
    <rPh sb="105" eb="107">
      <t>センリャク</t>
    </rPh>
    <rPh sb="120" eb="121">
      <t>モト</t>
    </rPh>
    <rPh sb="123" eb="125">
      <t>カリイレ</t>
    </rPh>
    <rPh sb="126" eb="127">
      <t>オコナ</t>
    </rPh>
    <rPh sb="129" eb="131">
      <t>シセツ</t>
    </rPh>
    <rPh sb="131" eb="132">
      <t>トウ</t>
    </rPh>
    <rPh sb="144" eb="146">
      <t>ヨテイ</t>
    </rPh>
    <rPh sb="152" eb="154">
      <t>コンゴ</t>
    </rPh>
    <rPh sb="154" eb="156">
      <t>ジョウショウ</t>
    </rPh>
    <rPh sb="158" eb="160">
      <t>ミコ</t>
    </rPh>
    <phoneticPr fontId="4"/>
  </si>
  <si>
    <t>　全体的に経営の健全性、効率性については類似団体と比較してほぼ良好です。今後も平成30年度策定経営戦略（水道施設改良事業計画）に則り安定給水に努めていきます。</t>
    <rPh sb="36" eb="38">
      <t>コンゴ</t>
    </rPh>
    <rPh sb="39" eb="41">
      <t>ヘイセイ</t>
    </rPh>
    <rPh sb="43" eb="45">
      <t>ネンド</t>
    </rPh>
    <rPh sb="45" eb="47">
      <t>サクテイ</t>
    </rPh>
    <rPh sb="47" eb="49">
      <t>ケイエイ</t>
    </rPh>
    <rPh sb="49" eb="51">
      <t>センリャク</t>
    </rPh>
    <rPh sb="52" eb="54">
      <t>スイドウ</t>
    </rPh>
    <rPh sb="54" eb="56">
      <t>シセツ</t>
    </rPh>
    <rPh sb="56" eb="58">
      <t>カイリョウ</t>
    </rPh>
    <rPh sb="58" eb="60">
      <t>ジギョウ</t>
    </rPh>
    <rPh sb="60" eb="62">
      <t>ケイカク</t>
    </rPh>
    <rPh sb="64" eb="65">
      <t>ノット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</si>
</sst>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0.15</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22F-4776-9861-33F024E2FE0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D22F-4776-9861-33F024E2FE0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69.430000000000007</c:v>
                </c:pt>
                <c:pt idx="1">
                  <c:v>69.150000000000006</c:v>
                </c:pt>
                <c:pt idx="2">
                  <c:v>71.08</c:v>
                </c:pt>
                <c:pt idx="3">
                  <c:v>69.16</c:v>
                </c:pt>
                <c:pt idx="4">
                  <c:v>71.33</c:v>
                </c:pt>
              </c:numCache>
            </c:numRef>
          </c:val>
          <c:extLst>
            <c:ext xmlns:c16="http://schemas.microsoft.com/office/drawing/2014/chart" uri="{C3380CC4-5D6E-409C-BE32-E72D297353CC}">
              <c16:uniqueId val="{00000000-DE94-4AE4-A654-116D5B55B6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DE94-4AE4-A654-116D5B55B6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95.34</c:v>
                </c:pt>
                <c:pt idx="1">
                  <c:v>96.12</c:v>
                </c:pt>
                <c:pt idx="2">
                  <c:v>91.63</c:v>
                </c:pt>
                <c:pt idx="3">
                  <c:v>95.35</c:v>
                </c:pt>
                <c:pt idx="4">
                  <c:v>93.87</c:v>
                </c:pt>
              </c:numCache>
            </c:numRef>
          </c:val>
          <c:extLst>
            <c:ext xmlns:c16="http://schemas.microsoft.com/office/drawing/2014/chart" uri="{C3380CC4-5D6E-409C-BE32-E72D297353CC}">
              <c16:uniqueId val="{00000000-17B1-4C07-BC84-85C4F9CA9FF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17B1-4C07-BC84-85C4F9CA9FF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111.27</c:v>
                </c:pt>
                <c:pt idx="1">
                  <c:v>109.14</c:v>
                </c:pt>
                <c:pt idx="2">
                  <c:v>109.05</c:v>
                </c:pt>
                <c:pt idx="3">
                  <c:v>116.18</c:v>
                </c:pt>
                <c:pt idx="4">
                  <c:v>112.71</c:v>
                </c:pt>
              </c:numCache>
            </c:numRef>
          </c:val>
          <c:extLst>
            <c:ext xmlns:c16="http://schemas.microsoft.com/office/drawing/2014/chart" uri="{C3380CC4-5D6E-409C-BE32-E72D297353CC}">
              <c16:uniqueId val="{00000000-4194-45C4-8687-E8FDC9AAEB2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4194-45C4-8687-E8FDC9AAEB2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63.04</c:v>
                </c:pt>
                <c:pt idx="1">
                  <c:v>64.5</c:v>
                </c:pt>
                <c:pt idx="2">
                  <c:v>66.180000000000007</c:v>
                </c:pt>
                <c:pt idx="3">
                  <c:v>67.790000000000006</c:v>
                </c:pt>
                <c:pt idx="4">
                  <c:v>69.13</c:v>
                </c:pt>
              </c:numCache>
            </c:numRef>
          </c:val>
          <c:extLst>
            <c:ext xmlns:c16="http://schemas.microsoft.com/office/drawing/2014/chart" uri="{C3380CC4-5D6E-409C-BE32-E72D297353CC}">
              <c16:uniqueId val="{00000000-7070-445F-BE5C-F8CF8E36279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7070-445F-BE5C-F8CF8E36279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0.51</c:v>
                </c:pt>
                <c:pt idx="1">
                  <c:v>0.69</c:v>
                </c:pt>
                <c:pt idx="2">
                  <c:v>0.69</c:v>
                </c:pt>
                <c:pt idx="3">
                  <c:v>0.69</c:v>
                </c:pt>
                <c:pt idx="4">
                  <c:v>2.91</c:v>
                </c:pt>
              </c:numCache>
            </c:numRef>
          </c:val>
          <c:extLst>
            <c:ext xmlns:c16="http://schemas.microsoft.com/office/drawing/2014/chart" uri="{C3380CC4-5D6E-409C-BE32-E72D297353CC}">
              <c16:uniqueId val="{00000000-EED5-4616-AA07-3015BC5F61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ED5-4616-AA07-3015BC5F61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C7-48E5-B1F0-7C14D71C3C5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DEC7-48E5-B1F0-7C14D71C3C5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481.02</c:v>
                </c:pt>
                <c:pt idx="1">
                  <c:v>535.4</c:v>
                </c:pt>
                <c:pt idx="2">
                  <c:v>595.55999999999995</c:v>
                </c:pt>
                <c:pt idx="3">
                  <c:v>625.86</c:v>
                </c:pt>
                <c:pt idx="4">
                  <c:v>610.79999999999995</c:v>
                </c:pt>
              </c:numCache>
            </c:numRef>
          </c:val>
          <c:extLst>
            <c:ext xmlns:c16="http://schemas.microsoft.com/office/drawing/2014/chart" uri="{C3380CC4-5D6E-409C-BE32-E72D297353CC}">
              <c16:uniqueId val="{00000000-5FC6-4B28-9C56-EA35792E544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5FC6-4B28-9C56-EA35792E544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233.58</c:v>
                </c:pt>
                <c:pt idx="1">
                  <c:v>214.33</c:v>
                </c:pt>
                <c:pt idx="2">
                  <c:v>200.74</c:v>
                </c:pt>
                <c:pt idx="3">
                  <c:v>179.29</c:v>
                </c:pt>
                <c:pt idx="4">
                  <c:v>156.24</c:v>
                </c:pt>
              </c:numCache>
            </c:numRef>
          </c:val>
          <c:extLst>
            <c:ext xmlns:c16="http://schemas.microsoft.com/office/drawing/2014/chart" uri="{C3380CC4-5D6E-409C-BE32-E72D297353CC}">
              <c16:uniqueId val="{00000000-8F94-47DF-BFCC-FA00495CFAE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F94-47DF-BFCC-FA00495CFAE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103.86</c:v>
                </c:pt>
                <c:pt idx="1">
                  <c:v>106.02</c:v>
                </c:pt>
                <c:pt idx="2">
                  <c:v>106.16</c:v>
                </c:pt>
                <c:pt idx="3">
                  <c:v>110.44</c:v>
                </c:pt>
                <c:pt idx="4">
                  <c:v>109.74</c:v>
                </c:pt>
              </c:numCache>
            </c:numRef>
          </c:val>
          <c:extLst>
            <c:ext xmlns:c16="http://schemas.microsoft.com/office/drawing/2014/chart" uri="{C3380CC4-5D6E-409C-BE32-E72D297353CC}">
              <c16:uniqueId val="{00000000-9FFF-4C21-BBFA-6C2AA6A619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9FFF-4C21-BBFA-6C2AA6A619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203.28</c:v>
                </c:pt>
                <c:pt idx="1">
                  <c:v>199.16</c:v>
                </c:pt>
                <c:pt idx="2">
                  <c:v>198.91</c:v>
                </c:pt>
                <c:pt idx="3">
                  <c:v>191.12</c:v>
                </c:pt>
                <c:pt idx="4">
                  <c:v>193.29</c:v>
                </c:pt>
              </c:numCache>
            </c:numRef>
          </c:val>
          <c:extLst>
            <c:ext xmlns:c16="http://schemas.microsoft.com/office/drawing/2014/chart" uri="{C3380CC4-5D6E-409C-BE32-E72D297353CC}">
              <c16:uniqueId val="{00000000-EFFA-43CA-ACD4-D117C49B03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EFFA-43CA-ACD4-D117C49B03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千葉県　長門川水道企業団</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民間企業出身</v>
      </c>
      <c r="AE8" s="82"/>
      <c r="AF8" s="82"/>
      <c r="AG8" s="82"/>
      <c r="AH8" s="82"/>
      <c r="AI8" s="82"/>
      <c r="AJ8" s="82"/>
      <c r="AK8" s="4"/>
      <c r="AL8" s="70" t="str">
        <f>データ!$R$6</f>
        <v>-</v>
      </c>
      <c r="AM8" s="70"/>
      <c r="AN8" s="70"/>
      <c r="AO8" s="70"/>
      <c r="AP8" s="70"/>
      <c r="AQ8" s="70"/>
      <c r="AR8" s="70"/>
      <c r="AS8" s="70"/>
      <c r="AT8" s="66" t="str">
        <f>データ!$S$6</f>
        <v>-</v>
      </c>
      <c r="AU8" s="67"/>
      <c r="AV8" s="67"/>
      <c r="AW8" s="67"/>
      <c r="AX8" s="67"/>
      <c r="AY8" s="67"/>
      <c r="AZ8" s="67"/>
      <c r="BA8" s="67"/>
      <c r="BB8" s="69" t="str">
        <f>データ!$T$6</f>
        <v>-</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82.27</v>
      </c>
      <c r="J10" s="67"/>
      <c r="K10" s="67"/>
      <c r="L10" s="67"/>
      <c r="M10" s="67"/>
      <c r="N10" s="67"/>
      <c r="O10" s="68"/>
      <c r="P10" s="69">
        <f>データ!$P$6</f>
        <v>15.5</v>
      </c>
      <c r="Q10" s="69"/>
      <c r="R10" s="69"/>
      <c r="S10" s="69"/>
      <c r="T10" s="69"/>
      <c r="U10" s="69"/>
      <c r="V10" s="69"/>
      <c r="W10" s="70">
        <f>データ!$Q$6</f>
        <v>3996</v>
      </c>
      <c r="X10" s="70"/>
      <c r="Y10" s="70"/>
      <c r="Z10" s="70"/>
      <c r="AA10" s="70"/>
      <c r="AB10" s="70"/>
      <c r="AC10" s="70"/>
      <c r="AD10" s="2"/>
      <c r="AE10" s="2"/>
      <c r="AF10" s="2"/>
      <c r="AG10" s="2"/>
      <c r="AH10" s="4"/>
      <c r="AI10" s="4"/>
      <c r="AJ10" s="4"/>
      <c r="AK10" s="4"/>
      <c r="AL10" s="70">
        <f>データ!$U$6</f>
        <v>18545</v>
      </c>
      <c r="AM10" s="70"/>
      <c r="AN10" s="70"/>
      <c r="AO10" s="70"/>
      <c r="AP10" s="70"/>
      <c r="AQ10" s="70"/>
      <c r="AR10" s="70"/>
      <c r="AS10" s="70"/>
      <c r="AT10" s="66">
        <f>データ!$V$6</f>
        <v>36.5</v>
      </c>
      <c r="AU10" s="67"/>
      <c r="AV10" s="67"/>
      <c r="AW10" s="67"/>
      <c r="AX10" s="67"/>
      <c r="AY10" s="67"/>
      <c r="AZ10" s="67"/>
      <c r="BA10" s="67"/>
      <c r="BB10" s="69">
        <f>データ!$W$6</f>
        <v>508.08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rTeJwVj8GvUSjrROCUBbDf5SOumkAELpA2H9O7yzzvOR7Oe9KMt9ItWIJHaLDUbs+ifdUSsiVRG58TfN1EYPLQ==" saltValue="xvjeNKr09dgQZ0OAgqVDR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128023</v>
      </c>
      <c r="D6" s="34">
        <f t="shared" si="3"/>
        <v>46</v>
      </c>
      <c r="E6" s="34">
        <f t="shared" si="3"/>
        <v>1</v>
      </c>
      <c r="F6" s="34">
        <f t="shared" si="3"/>
        <v>0</v>
      </c>
      <c r="G6" s="34">
        <f t="shared" si="3"/>
        <v>1</v>
      </c>
      <c r="H6" s="34" t="str">
        <f t="shared" si="3"/>
        <v>千葉県　長門川水道企業団</v>
      </c>
      <c r="I6" s="34" t="str">
        <f t="shared" si="3"/>
        <v>法適用</v>
      </c>
      <c r="J6" s="34" t="str">
        <f t="shared" si="3"/>
        <v>水道事業</v>
      </c>
      <c r="K6" s="34" t="str">
        <f t="shared" si="3"/>
        <v>末端給水事業</v>
      </c>
      <c r="L6" s="34" t="str">
        <f t="shared" si="3"/>
        <v>A6</v>
      </c>
      <c r="M6" s="34" t="str">
        <f t="shared" si="3"/>
        <v>民間企業出身</v>
      </c>
      <c r="N6" s="35" t="str">
        <f t="shared" si="3"/>
        <v>-</v>
      </c>
      <c r="O6" s="35">
        <f t="shared" si="3"/>
        <v>82.27</v>
      </c>
      <c r="P6" s="35">
        <f t="shared" si="3"/>
        <v>15.5</v>
      </c>
      <c r="Q6" s="35">
        <f t="shared" si="3"/>
        <v>3996</v>
      </c>
      <c r="R6" s="35" t="str">
        <f t="shared" si="3"/>
        <v>-</v>
      </c>
      <c r="S6" s="35" t="str">
        <f t="shared" si="3"/>
        <v>-</v>
      </c>
      <c r="T6" s="35" t="str">
        <f t="shared" si="3"/>
        <v>-</v>
      </c>
      <c r="U6" s="35">
        <f t="shared" si="3"/>
        <v>18545</v>
      </c>
      <c r="V6" s="35">
        <f t="shared" si="3"/>
        <v>36.5</v>
      </c>
      <c r="W6" s="35">
        <f t="shared" si="3"/>
        <v>508.08</v>
      </c>
      <c r="X6" s="36">
        <f>IF(X7="",NA(),X7)</f>
        <v>111.27</v>
      </c>
      <c r="Y6" s="36">
        <f t="shared" ref="Y6:AG6" si="4">IF(Y7="",NA(),Y7)</f>
        <v>109.14</v>
      </c>
      <c r="Z6" s="36">
        <f t="shared" si="4"/>
        <v>109.05</v>
      </c>
      <c r="AA6" s="36">
        <f t="shared" si="4"/>
        <v>116.18</v>
      </c>
      <c r="AB6" s="36">
        <f t="shared" si="4"/>
        <v>112.71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481.02</v>
      </c>
      <c r="AU6" s="36">
        <f t="shared" ref="AU6:BC6" si="6">IF(AU7="",NA(),AU7)</f>
        <v>535.4</v>
      </c>
      <c r="AV6" s="36">
        <f t="shared" si="6"/>
        <v>595.55999999999995</v>
      </c>
      <c r="AW6" s="36">
        <f t="shared" si="6"/>
        <v>625.86</v>
      </c>
      <c r="AX6" s="36">
        <f t="shared" si="6"/>
        <v>610.79999999999995</v>
      </c>
      <c r="AY6" s="36">
        <f t="shared" si="6"/>
        <v>381.53</v>
      </c>
      <c r="AZ6" s="36">
        <f t="shared" si="6"/>
        <v>391.54</v>
      </c>
      <c r="BA6" s="36">
        <f t="shared" si="6"/>
        <v>384.34</v>
      </c>
      <c r="BB6" s="36">
        <f t="shared" si="6"/>
        <v>359.47</v>
      </c>
      <c r="BC6" s="36">
        <f t="shared" si="6"/>
        <v>369.69</v>
      </c>
      <c r="BD6" s="35" t="str">
        <f>IF(BD7="","",IF(BD7="-","【-】","【"&amp;SUBSTITUTE(TEXT(BD7,"#,##0.00"),"-","△")&amp;"】"))</f>
        <v>【261.93】</v>
      </c>
      <c r="BE6" s="36">
        <f>IF(BE7="",NA(),BE7)</f>
        <v>233.58</v>
      </c>
      <c r="BF6" s="36">
        <f t="shared" ref="BF6:BN6" si="7">IF(BF7="",NA(),BF7)</f>
        <v>214.33</v>
      </c>
      <c r="BG6" s="36">
        <f t="shared" si="7"/>
        <v>200.74</v>
      </c>
      <c r="BH6" s="36">
        <f t="shared" si="7"/>
        <v>179.29</v>
      </c>
      <c r="BI6" s="36">
        <f t="shared" si="7"/>
        <v>156.24</v>
      </c>
      <c r="BJ6" s="36">
        <f t="shared" si="7"/>
        <v>393.27</v>
      </c>
      <c r="BK6" s="36">
        <f t="shared" si="7"/>
        <v>386.97</v>
      </c>
      <c r="BL6" s="36">
        <f t="shared" si="7"/>
        <v>380.58</v>
      </c>
      <c r="BM6" s="36">
        <f t="shared" si="7"/>
        <v>401.79</v>
      </c>
      <c r="BN6" s="36">
        <f t="shared" si="7"/>
        <v>402.99</v>
      </c>
      <c r="BO6" s="35" t="str">
        <f>IF(BO7="","",IF(BO7="-","【-】","【"&amp;SUBSTITUTE(TEXT(BO7,"#,##0.00"),"-","△")&amp;"】"))</f>
        <v>【270.46】</v>
      </c>
      <c r="BP6" s="36">
        <f>IF(BP7="",NA(),BP7)</f>
        <v>103.86</v>
      </c>
      <c r="BQ6" s="36">
        <f t="shared" ref="BQ6:BY6" si="8">IF(BQ7="",NA(),BQ7)</f>
        <v>106.02</v>
      </c>
      <c r="BR6" s="36">
        <f t="shared" si="8"/>
        <v>106.16</v>
      </c>
      <c r="BS6" s="36">
        <f t="shared" si="8"/>
        <v>110.44</v>
      </c>
      <c r="BT6" s="36">
        <f t="shared" si="8"/>
        <v>109.74</v>
      </c>
      <c r="BU6" s="36">
        <f t="shared" si="8"/>
        <v>100.47</v>
      </c>
      <c r="BV6" s="36">
        <f t="shared" si="8"/>
        <v>101.72</v>
      </c>
      <c r="BW6" s="36">
        <f t="shared" si="8"/>
        <v>102.38</v>
      </c>
      <c r="BX6" s="36">
        <f t="shared" si="8"/>
        <v>100.12</v>
      </c>
      <c r="BY6" s="36">
        <f t="shared" si="8"/>
        <v>98.66</v>
      </c>
      <c r="BZ6" s="35" t="str">
        <f>IF(BZ7="","",IF(BZ7="-","【-】","【"&amp;SUBSTITUTE(TEXT(BZ7,"#,##0.00"),"-","△")&amp;"】"))</f>
        <v>【103.91】</v>
      </c>
      <c r="CA6" s="36">
        <f>IF(CA7="",NA(),CA7)</f>
        <v>203.28</v>
      </c>
      <c r="CB6" s="36">
        <f t="shared" ref="CB6:CJ6" si="9">IF(CB7="",NA(),CB7)</f>
        <v>199.16</v>
      </c>
      <c r="CC6" s="36">
        <f t="shared" si="9"/>
        <v>198.91</v>
      </c>
      <c r="CD6" s="36">
        <f t="shared" si="9"/>
        <v>191.12</v>
      </c>
      <c r="CE6" s="36">
        <f t="shared" si="9"/>
        <v>193.29</v>
      </c>
      <c r="CF6" s="36">
        <f t="shared" si="9"/>
        <v>169.82</v>
      </c>
      <c r="CG6" s="36">
        <f t="shared" si="9"/>
        <v>168.2</v>
      </c>
      <c r="CH6" s="36">
        <f t="shared" si="9"/>
        <v>168.67</v>
      </c>
      <c r="CI6" s="36">
        <f t="shared" si="9"/>
        <v>174.97</v>
      </c>
      <c r="CJ6" s="36">
        <f t="shared" si="9"/>
        <v>178.59</v>
      </c>
      <c r="CK6" s="35" t="str">
        <f>IF(CK7="","",IF(CK7="-","【-】","【"&amp;SUBSTITUTE(TEXT(CK7,"#,##0.00"),"-","△")&amp;"】"))</f>
        <v>【167.11】</v>
      </c>
      <c r="CL6" s="36">
        <f>IF(CL7="",NA(),CL7)</f>
        <v>69.430000000000007</v>
      </c>
      <c r="CM6" s="36">
        <f t="shared" ref="CM6:CU6" si="10">IF(CM7="",NA(),CM7)</f>
        <v>69.150000000000006</v>
      </c>
      <c r="CN6" s="36">
        <f t="shared" si="10"/>
        <v>71.08</v>
      </c>
      <c r="CO6" s="36">
        <f t="shared" si="10"/>
        <v>69.16</v>
      </c>
      <c r="CP6" s="36">
        <f t="shared" si="10"/>
        <v>71.33</v>
      </c>
      <c r="CQ6" s="36">
        <f t="shared" si="10"/>
        <v>55.13</v>
      </c>
      <c r="CR6" s="36">
        <f t="shared" si="10"/>
        <v>54.77</v>
      </c>
      <c r="CS6" s="36">
        <f t="shared" si="10"/>
        <v>54.92</v>
      </c>
      <c r="CT6" s="36">
        <f t="shared" si="10"/>
        <v>55.63</v>
      </c>
      <c r="CU6" s="36">
        <f t="shared" si="10"/>
        <v>55.03</v>
      </c>
      <c r="CV6" s="35" t="str">
        <f>IF(CV7="","",IF(CV7="-","【-】","【"&amp;SUBSTITUTE(TEXT(CV7,"#,##0.00"),"-","△")&amp;"】"))</f>
        <v>【60.27】</v>
      </c>
      <c r="CW6" s="36">
        <f>IF(CW7="",NA(),CW7)</f>
        <v>95.34</v>
      </c>
      <c r="CX6" s="36">
        <f t="shared" ref="CX6:DF6" si="11">IF(CX7="",NA(),CX7)</f>
        <v>96.12</v>
      </c>
      <c r="CY6" s="36">
        <f t="shared" si="11"/>
        <v>91.63</v>
      </c>
      <c r="CZ6" s="36">
        <f t="shared" si="11"/>
        <v>95.35</v>
      </c>
      <c r="DA6" s="36">
        <f t="shared" si="11"/>
        <v>93.87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63.04</v>
      </c>
      <c r="DI6" s="36">
        <f t="shared" ref="DI6:DQ6" si="12">IF(DI7="",NA(),DI7)</f>
        <v>64.5</v>
      </c>
      <c r="DJ6" s="36">
        <f t="shared" si="12"/>
        <v>66.180000000000007</v>
      </c>
      <c r="DK6" s="36">
        <f t="shared" si="12"/>
        <v>67.790000000000006</v>
      </c>
      <c r="DL6" s="36">
        <f t="shared" si="12"/>
        <v>69.13</v>
      </c>
      <c r="DM6" s="36">
        <f t="shared" si="12"/>
        <v>46.66</v>
      </c>
      <c r="DN6" s="36">
        <f t="shared" si="12"/>
        <v>47.46</v>
      </c>
      <c r="DO6" s="36">
        <f t="shared" si="12"/>
        <v>48.49</v>
      </c>
      <c r="DP6" s="36">
        <f t="shared" si="12"/>
        <v>48.05</v>
      </c>
      <c r="DQ6" s="36">
        <f t="shared" si="12"/>
        <v>48.87</v>
      </c>
      <c r="DR6" s="35" t="str">
        <f>IF(DR7="","",IF(DR7="-","【-】","【"&amp;SUBSTITUTE(TEXT(DR7,"#,##0.00"),"-","△")&amp;"】"))</f>
        <v>【48.85】</v>
      </c>
      <c r="DS6" s="36">
        <f>IF(DS7="",NA(),DS7)</f>
        <v>0.51</v>
      </c>
      <c r="DT6" s="36">
        <f t="shared" ref="DT6:EB6" si="13">IF(DT7="",NA(),DT7)</f>
        <v>0.69</v>
      </c>
      <c r="DU6" s="36">
        <f t="shared" si="13"/>
        <v>0.69</v>
      </c>
      <c r="DV6" s="36">
        <f t="shared" si="13"/>
        <v>0.69</v>
      </c>
      <c r="DW6" s="36">
        <f t="shared" si="13"/>
        <v>2.91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0.28000000000000003</v>
      </c>
      <c r="EE6" s="36">
        <f t="shared" ref="EE6:EM6" si="14">IF(EE7="",NA(),EE7)</f>
        <v>0.15</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128023</v>
      </c>
      <c r="D7" s="38">
        <v>46</v>
      </c>
      <c r="E7" s="38">
        <v>1</v>
      </c>
      <c r="F7" s="38">
        <v>0</v>
      </c>
      <c r="G7" s="38">
        <v>1</v>
      </c>
      <c r="H7" s="38" t="s">
        <v>93</v>
      </c>
      <c r="I7" s="38" t="s">
        <v>94</v>
      </c>
      <c r="J7" s="38" t="s">
        <v>95</v>
      </c>
      <c r="K7" s="38" t="s">
        <v>96</v>
      </c>
      <c r="L7" s="38" t="s">
        <v>97</v>
      </c>
      <c r="M7" s="38" t="s">
        <v>98</v>
      </c>
      <c r="N7" s="39" t="s">
        <v>99</v>
      </c>
      <c r="O7" s="39">
        <v>82.27</v>
      </c>
      <c r="P7" s="39">
        <v>15.5</v>
      </c>
      <c r="Q7" s="39">
        <v>3996</v>
      </c>
      <c r="R7" s="39" t="s">
        <v>99</v>
      </c>
      <c r="S7" s="39" t="s">
        <v>99</v>
      </c>
      <c r="T7" s="39" t="s">
        <v>99</v>
      </c>
      <c r="U7" s="39">
        <v>18545</v>
      </c>
      <c r="V7" s="39">
        <v>36.5</v>
      </c>
      <c r="W7" s="39">
        <v>508.08</v>
      </c>
      <c r="X7" s="39">
        <v>111.27</v>
      </c>
      <c r="Y7" s="39">
        <v>109.14</v>
      </c>
      <c r="Z7" s="39">
        <v>109.05</v>
      </c>
      <c r="AA7" s="39">
        <v>116.18</v>
      </c>
      <c r="AB7" s="39">
        <v>112.71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481.02</v>
      </c>
      <c r="AU7" s="39">
        <v>535.4</v>
      </c>
      <c r="AV7" s="39">
        <v>595.55999999999995</v>
      </c>
      <c r="AW7" s="39">
        <v>625.86</v>
      </c>
      <c r="AX7" s="39">
        <v>610.79999999999995</v>
      </c>
      <c r="AY7" s="39">
        <v>381.53</v>
      </c>
      <c r="AZ7" s="39">
        <v>391.54</v>
      </c>
      <c r="BA7" s="39">
        <v>384.34</v>
      </c>
      <c r="BB7" s="39">
        <v>359.47</v>
      </c>
      <c r="BC7" s="39">
        <v>369.69</v>
      </c>
      <c r="BD7" s="39">
        <v>261.93</v>
      </c>
      <c r="BE7" s="39">
        <v>233.58</v>
      </c>
      <c r="BF7" s="39">
        <v>214.33</v>
      </c>
      <c r="BG7" s="39">
        <v>200.74</v>
      </c>
      <c r="BH7" s="39">
        <v>179.29</v>
      </c>
      <c r="BI7" s="39">
        <v>156.24</v>
      </c>
      <c r="BJ7" s="39">
        <v>393.27</v>
      </c>
      <c r="BK7" s="39">
        <v>386.97</v>
      </c>
      <c r="BL7" s="39">
        <v>380.58</v>
      </c>
      <c r="BM7" s="39">
        <v>401.79</v>
      </c>
      <c r="BN7" s="39">
        <v>402.99</v>
      </c>
      <c r="BO7" s="39">
        <v>270.45999999999998</v>
      </c>
      <c r="BP7" s="39">
        <v>103.86</v>
      </c>
      <c r="BQ7" s="39">
        <v>106.02</v>
      </c>
      <c r="BR7" s="39">
        <v>106.16</v>
      </c>
      <c r="BS7" s="39">
        <v>110.44</v>
      </c>
      <c r="BT7" s="39">
        <v>109.74</v>
      </c>
      <c r="BU7" s="39">
        <v>100.47</v>
      </c>
      <c r="BV7" s="39">
        <v>101.72</v>
      </c>
      <c r="BW7" s="39">
        <v>102.38</v>
      </c>
      <c r="BX7" s="39">
        <v>100.12</v>
      </c>
      <c r="BY7" s="39">
        <v>98.66</v>
      </c>
      <c r="BZ7" s="39">
        <v>103.91</v>
      </c>
      <c r="CA7" s="39">
        <v>203.28</v>
      </c>
      <c r="CB7" s="39">
        <v>199.16</v>
      </c>
      <c r="CC7" s="39">
        <v>198.91</v>
      </c>
      <c r="CD7" s="39">
        <v>191.12</v>
      </c>
      <c r="CE7" s="39">
        <v>193.29</v>
      </c>
      <c r="CF7" s="39">
        <v>169.82</v>
      </c>
      <c r="CG7" s="39">
        <v>168.2</v>
      </c>
      <c r="CH7" s="39">
        <v>168.67</v>
      </c>
      <c r="CI7" s="39">
        <v>174.97</v>
      </c>
      <c r="CJ7" s="39">
        <v>178.59</v>
      </c>
      <c r="CK7" s="39">
        <v>167.11</v>
      </c>
      <c r="CL7" s="39">
        <v>69.430000000000007</v>
      </c>
      <c r="CM7" s="39">
        <v>69.150000000000006</v>
      </c>
      <c r="CN7" s="39">
        <v>71.08</v>
      </c>
      <c r="CO7" s="39">
        <v>69.16</v>
      </c>
      <c r="CP7" s="39">
        <v>71.33</v>
      </c>
      <c r="CQ7" s="39">
        <v>55.13</v>
      </c>
      <c r="CR7" s="39">
        <v>54.77</v>
      </c>
      <c r="CS7" s="39">
        <v>54.92</v>
      </c>
      <c r="CT7" s="39">
        <v>55.63</v>
      </c>
      <c r="CU7" s="39">
        <v>55.03</v>
      </c>
      <c r="CV7" s="39">
        <v>60.27</v>
      </c>
      <c r="CW7" s="39">
        <v>95.34</v>
      </c>
      <c r="CX7" s="39">
        <v>96.12</v>
      </c>
      <c r="CY7" s="39">
        <v>91.63</v>
      </c>
      <c r="CZ7" s="39">
        <v>95.35</v>
      </c>
      <c r="DA7" s="39">
        <v>93.87</v>
      </c>
      <c r="DB7" s="39">
        <v>83</v>
      </c>
      <c r="DC7" s="39">
        <v>82.89</v>
      </c>
      <c r="DD7" s="39">
        <v>82.66</v>
      </c>
      <c r="DE7" s="39">
        <v>82.04</v>
      </c>
      <c r="DF7" s="39">
        <v>81.900000000000006</v>
      </c>
      <c r="DG7" s="39">
        <v>89.92</v>
      </c>
      <c r="DH7" s="39">
        <v>63.04</v>
      </c>
      <c r="DI7" s="39">
        <v>64.5</v>
      </c>
      <c r="DJ7" s="39">
        <v>66.180000000000007</v>
      </c>
      <c r="DK7" s="39">
        <v>67.790000000000006</v>
      </c>
      <c r="DL7" s="39">
        <v>69.13</v>
      </c>
      <c r="DM7" s="39">
        <v>46.66</v>
      </c>
      <c r="DN7" s="39">
        <v>47.46</v>
      </c>
      <c r="DO7" s="39">
        <v>48.49</v>
      </c>
      <c r="DP7" s="39">
        <v>48.05</v>
      </c>
      <c r="DQ7" s="39">
        <v>48.87</v>
      </c>
      <c r="DR7" s="39">
        <v>48.85</v>
      </c>
      <c r="DS7" s="39">
        <v>0.51</v>
      </c>
      <c r="DT7" s="39">
        <v>0.69</v>
      </c>
      <c r="DU7" s="39">
        <v>0.69</v>
      </c>
      <c r="DV7" s="39">
        <v>0.69</v>
      </c>
      <c r="DW7" s="39">
        <v>2.91</v>
      </c>
      <c r="DX7" s="39">
        <v>9.85</v>
      </c>
      <c r="DY7" s="39">
        <v>9.7100000000000009</v>
      </c>
      <c r="DZ7" s="39">
        <v>12.79</v>
      </c>
      <c r="EA7" s="39">
        <v>13.39</v>
      </c>
      <c r="EB7" s="39">
        <v>14.85</v>
      </c>
      <c r="EC7" s="39">
        <v>17.8</v>
      </c>
      <c r="ED7" s="39">
        <v>0.28000000000000003</v>
      </c>
      <c r="EE7" s="39">
        <v>0.15</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2019-12-05T04:13:22Z</dcterms:created>
  <dcterms:modified xsi:type="dcterms:W3CDTF">2020-02-18T06:19:53Z</dcterms:modified>
  <cp:category/>
</cp:coreProperties>
</file>