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LiInoLFK6wyEgXj0JhcWk6hzyrVD3nF8iKeTuGX61ASbUogTM5v2xJ5FqWMReJqMILr9t2l+IC7TfVm6t5B+PQ==" workbookSaltValue="SGCjja/LptK2Ks0t9iQJFw==" workbookSpinCount="100000" lockStructure="1"/>
  <bookViews>
    <workbookView xWindow="-120" yWindow="-120" windowWidth="20730"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<sst xmlns="http://schemas.openxmlformats.org/spreadsheetml/2006/main" count="228" uniqueCount="114">
  <si>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</si>
  <si>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</si>
  <si>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</si>
  <si>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</si>
  <si>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</si>
  <si>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</si>
  <si>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</si>
  <si>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</si>
  <si>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</si>
  <si>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</si>
  <si>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</si>
  <si>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</si>
  <si>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</si>
  <si>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</si>
  <si>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</si>
  <si>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</si>
  <si>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</si>
  <si>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</si>
  <si>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</si>
  <si>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</si>
  <si>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</si>
  <si>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</si>
  <si>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</si>
  <si>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</si>
  <si>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</si>
  <si>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</si>
  <si>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</si>
  <si>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</si>
  <si>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</si>
  <si>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</si>
  <si>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</si>
  <si>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</si>
  <si>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</si>
  <si>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</si>
  <si>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</si>
  <si>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</si>
  <si>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</si>
  <si>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</si>
  <si>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</si>
  <si>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</si>
  <si>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</si>
  <si>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</si>
  <si>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</si>
  <si>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</si>
  <si>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</si>
  <si>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</si>
  <si>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</si>
  <si>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</si>
  <si>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</si>
  <si>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</si>
  <si>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</si>
  <si>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</si>
  <si>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</si>
  <si>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</si>
  <si>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</si>
  <si>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</si>
  <si>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</si>
  <si>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</si>
  <si>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</si>
  <si>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</si>
  <si>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</si>
  <si>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</si>
  <si>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</si>
  <si>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</si>
  <si>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</si>
  <si>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</si>
  <si>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</si>
  <si>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</si>
  <si>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</si>
  <si>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</si>
  <si>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</si>
  <si>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</si>
  <si>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</si>
  <si>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</si>
  <si>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</si>
  <si>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</si>
  <si>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</si>
  <si>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</si>
  <si>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</si>
  <si>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</si>
  <si>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</si>
  <si>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</si>
  <si>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</si>
  <si>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</si>
  <si>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</si>
  <si>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</si>
  <si>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</si>
  <si>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</si>
  <si>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</si>
  <si>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</si>
  <si>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</si>
  <si>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</si>
  <si>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</si>
  <si>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銚子市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</si>
  <si>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</si>
  <si>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</si>
  <si>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</si>
  <si>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</si>
  <si>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</si>
  <si>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</si>
  <si>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</si>
  <si>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</si>
  <si>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</si>
  <si>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</si>
  <si>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</si>
  <si>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</si>
  <si>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</si>
  <si>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</si>
  <si>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</si>
  <si>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</si>
  <si>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</si>
  <si>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【経営の健全性について】
 ①経常収支比率からは、単年度黒字の維持、⑤料金回収率からは、給水費用が給水収益によって賄われていることが読み取れる。なお、年々数値に落ち込みがみられるが、これは、人口減少による給水量の減少のほか、特定の法人の使用水量が落ち込んだことが影響している。
③流動比率から読み取れる支払い能力には特段の問題はなく、④企業債残高対給水収益比率も類似団体平均値を下回っているが、今後については、老朽化した施設の更新が控えていることから、流動資産（現金）の減少や、企業債残高の増加が見込まれる。
【経営の効率性について】
⑥給水原価は、類似団体平均よりも費用が高いことがわかるが、この主な要因は減価償却費や受水費で、減価償却費については、取水場の立地条件から導水管布設に多額の建設費が発生したことや、利根川最下流の水質を改善するため高度浄水処理施設を建設したこと等が要因となっている。
⑦施設利用率は、類似団体平均より高くなっているものの、今後は更なる給水量の減少を見込んだ施設規模の適正化を進めていく必要がある。
⑧有収率については、前年度と比較した際、数値に落ち込みがみられるが、平成28年から進めている浄水施設の更新を重点的に行っているため、配水管更新事業を控えていることが要因とみられる。</t>
    <phoneticPr fontId="4"/>
  </si>
  <si>
    <t>銚子市の水道事業は、現在比較的安定した経営を行っているものの、人口減少に伴う給水量及び給水収益減少のため、費用縮減及び施設規模の適正化が課題となっている。また、老朽化施設の更新需要も高まっていることから、将来的にはより適正な料金水準、料金体系への移行が避けられない状況である。
今後は給水需要に応じた施設規模の見直しや施設の統廃合を進め、より効率的な事業運営に努めていく。</t>
    <phoneticPr fontId="4"/>
  </si>
  <si>
    <t xml:space="preserve">  ③管路更新率は、前年度と比較して改善がみられるものの、①有形固定資産減価償却率及び②管路経年化率は、類似団体平均値を上回っており更新需要が高くなっていることから、今後、計画的に管路の更新を進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</si>
</sst>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0.51</c:v>
                </c:pt>
                <c:pt idx="1">
                  <c:v>0.53</c:v>
                </c:pt>
                <c:pt idx="2">
                  <c:v>0.45</c:v>
                </c:pt>
                <c:pt idx="3">
                  <c:v>0.44</c:v>
                </c:pt>
                <c:pt idx="4">
                  <c:v>0.64</c:v>
                </c:pt>
              </c:numCache>
            </c:numRef>
          </c:val>
          <c:extLst>
            <c:ext xmlns:c16="http://schemas.microsoft.com/office/drawing/2014/chart" uri="{C3380CC4-5D6E-409C-BE32-E72D297353CC}">
              <c16:uniqueId val="{00000000-4DEB-447E-977C-44902DF1BF0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4DEB-447E-977C-44902DF1BF0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73.930000000000007</c:v>
                </c:pt>
                <c:pt idx="1">
                  <c:v>73.25</c:v>
                </c:pt>
                <c:pt idx="2">
                  <c:v>72.599999999999994</c:v>
                </c:pt>
                <c:pt idx="3">
                  <c:v>72.239999999999995</c:v>
                </c:pt>
                <c:pt idx="4">
                  <c:v>71.62</c:v>
                </c:pt>
              </c:numCache>
            </c:numRef>
          </c:val>
          <c:extLst>
            <c:ext xmlns:c16="http://schemas.microsoft.com/office/drawing/2014/chart" uri="{C3380CC4-5D6E-409C-BE32-E72D297353CC}">
              <c16:uniqueId val="{00000000-FDEF-4D26-A853-DF74D27B50A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FDEF-4D26-A853-DF74D27B50A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91.31</c:v>
                </c:pt>
                <c:pt idx="1">
                  <c:v>92.03</c:v>
                </c:pt>
                <c:pt idx="2">
                  <c:v>91</c:v>
                </c:pt>
                <c:pt idx="3">
                  <c:v>90.71</c:v>
                </c:pt>
                <c:pt idx="4">
                  <c:v>88.48</c:v>
                </c:pt>
              </c:numCache>
            </c:numRef>
          </c:val>
          <c:extLst>
            <c:ext xmlns:c16="http://schemas.microsoft.com/office/drawing/2014/chart" uri="{C3380CC4-5D6E-409C-BE32-E72D297353CC}">
              <c16:uniqueId val="{00000000-7953-4538-A91C-56973D862F1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7953-4538-A91C-56973D862F1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110.41</c:v>
                </c:pt>
                <c:pt idx="1">
                  <c:v>113.72</c:v>
                </c:pt>
                <c:pt idx="2">
                  <c:v>112.09</c:v>
                </c:pt>
                <c:pt idx="3">
                  <c:v>108.72</c:v>
                </c:pt>
                <c:pt idx="4">
                  <c:v>107.49</c:v>
                </c:pt>
              </c:numCache>
            </c:numRef>
          </c:val>
          <c:extLst>
            <c:ext xmlns:c16="http://schemas.microsoft.com/office/drawing/2014/chart" uri="{C3380CC4-5D6E-409C-BE32-E72D297353CC}">
              <c16:uniqueId val="{00000000-E56A-4126-933D-381CE629A83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E56A-4126-933D-381CE629A83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47.58</c:v>
                </c:pt>
                <c:pt idx="1">
                  <c:v>49.34</c:v>
                </c:pt>
                <c:pt idx="2">
                  <c:v>50.83</c:v>
                </c:pt>
                <c:pt idx="3">
                  <c:v>50.71</c:v>
                </c:pt>
                <c:pt idx="4">
                  <c:v>52</c:v>
                </c:pt>
              </c:numCache>
            </c:numRef>
          </c:val>
          <c:extLst>
            <c:ext xmlns:c16="http://schemas.microsoft.com/office/drawing/2014/chart" uri="{C3380CC4-5D6E-409C-BE32-E72D297353CC}">
              <c16:uniqueId val="{00000000-D2E0-4B44-99EF-BD9956F50F2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D2E0-4B44-99EF-BD9956F50F2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9.27</c:v>
                </c:pt>
                <c:pt idx="1">
                  <c:v>10.36</c:v>
                </c:pt>
                <c:pt idx="2">
                  <c:v>13.09</c:v>
                </c:pt>
                <c:pt idx="3">
                  <c:v>15.43</c:v>
                </c:pt>
                <c:pt idx="4">
                  <c:v>17.62</c:v>
                </c:pt>
              </c:numCache>
            </c:numRef>
          </c:val>
          <c:extLst>
            <c:ext xmlns:c16="http://schemas.microsoft.com/office/drawing/2014/chart" uri="{C3380CC4-5D6E-409C-BE32-E72D297353CC}">
              <c16:uniqueId val="{00000000-1ADD-4D81-AAA3-C65E5388003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1ADD-4D81-AAA3-C65E5388003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75-49B8-876D-7928EEF7791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7D75-49B8-876D-7928EEF7791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289.64999999999998</c:v>
                </c:pt>
                <c:pt idx="1">
                  <c:v>321.77999999999997</c:v>
                </c:pt>
                <c:pt idx="2">
                  <c:v>374.47</c:v>
                </c:pt>
                <c:pt idx="3">
                  <c:v>391.1</c:v>
                </c:pt>
                <c:pt idx="4">
                  <c:v>467.07</c:v>
                </c:pt>
              </c:numCache>
            </c:numRef>
          </c:val>
          <c:extLst>
            <c:ext xmlns:c16="http://schemas.microsoft.com/office/drawing/2014/chart" uri="{C3380CC4-5D6E-409C-BE32-E72D297353CC}">
              <c16:uniqueId val="{00000000-2081-4215-A107-39709179774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2081-4215-A107-39709179774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268.11</c:v>
                </c:pt>
                <c:pt idx="1">
                  <c:v>250.65</c:v>
                </c:pt>
                <c:pt idx="2">
                  <c:v>266.61</c:v>
                </c:pt>
                <c:pt idx="3">
                  <c:v>263.89999999999998</c:v>
                </c:pt>
                <c:pt idx="4">
                  <c:v>271.95</c:v>
                </c:pt>
              </c:numCache>
            </c:numRef>
          </c:val>
          <c:extLst>
            <c:ext xmlns:c16="http://schemas.microsoft.com/office/drawing/2014/chart" uri="{C3380CC4-5D6E-409C-BE32-E72D297353CC}">
              <c16:uniqueId val="{00000000-2E2F-4F51-9149-EE19F6EC3AE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2E2F-4F51-9149-EE19F6EC3AE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108.25</c:v>
                </c:pt>
                <c:pt idx="1">
                  <c:v>111.86</c:v>
                </c:pt>
                <c:pt idx="2">
                  <c:v>110.77</c:v>
                </c:pt>
                <c:pt idx="3">
                  <c:v>106.19</c:v>
                </c:pt>
                <c:pt idx="4">
                  <c:v>105.74</c:v>
                </c:pt>
              </c:numCache>
            </c:numRef>
          </c:val>
          <c:extLst>
            <c:ext xmlns:c16="http://schemas.microsoft.com/office/drawing/2014/chart" uri="{C3380CC4-5D6E-409C-BE32-E72D297353CC}">
              <c16:uniqueId val="{00000000-9851-4A08-AD90-6682079BE5D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9851-4A08-AD90-6682079BE5D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212.85</c:v>
                </c:pt>
                <c:pt idx="1">
                  <c:v>207.08</c:v>
                </c:pt>
                <c:pt idx="2">
                  <c:v>208.86</c:v>
                </c:pt>
                <c:pt idx="3">
                  <c:v>219.06</c:v>
                </c:pt>
                <c:pt idx="4">
                  <c:v>220.16</c:v>
                </c:pt>
              </c:numCache>
            </c:numRef>
          </c:val>
          <c:extLst>
            <c:ext xmlns:c16="http://schemas.microsoft.com/office/drawing/2014/chart" uri="{C3380CC4-5D6E-409C-BE32-E72D297353CC}">
              <c16:uniqueId val="{00000000-4023-4064-B32C-642E7239E07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4023-4064-B32C-642E7239E07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千葉県　銚子市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60327</v>
      </c>
      <c r="AM8" s="71"/>
      <c r="AN8" s="71"/>
      <c r="AO8" s="71"/>
      <c r="AP8" s="71"/>
      <c r="AQ8" s="71"/>
      <c r="AR8" s="71"/>
      <c r="AS8" s="71"/>
      <c r="AT8" s="67">
        <f>データ!$S$6</f>
        <v>84.2</v>
      </c>
      <c r="AU8" s="68"/>
      <c r="AV8" s="68"/>
      <c r="AW8" s="68"/>
      <c r="AX8" s="68"/>
      <c r="AY8" s="68"/>
      <c r="AZ8" s="68"/>
      <c r="BA8" s="68"/>
      <c r="BB8" s="70">
        <f>データ!$T$6</f>
        <v>716.47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71.010000000000005</v>
      </c>
      <c r="J10" s="68"/>
      <c r="K10" s="68"/>
      <c r="L10" s="68"/>
      <c r="M10" s="68"/>
      <c r="N10" s="68"/>
      <c r="O10" s="69"/>
      <c r="P10" s="70">
        <f>データ!$P$6</f>
        <v>98.79</v>
      </c>
      <c r="Q10" s="70"/>
      <c r="R10" s="70"/>
      <c r="S10" s="70"/>
      <c r="T10" s="70"/>
      <c r="U10" s="70"/>
      <c r="V10" s="70"/>
      <c r="W10" s="71">
        <f>データ!$Q$6</f>
        <v>3069</v>
      </c>
      <c r="X10" s="71"/>
      <c r="Y10" s="71"/>
      <c r="Z10" s="71"/>
      <c r="AA10" s="71"/>
      <c r="AB10" s="71"/>
      <c r="AC10" s="71"/>
      <c r="AD10" s="2"/>
      <c r="AE10" s="2"/>
      <c r="AF10" s="2"/>
      <c r="AG10" s="2"/>
      <c r="AH10" s="4"/>
      <c r="AI10" s="4"/>
      <c r="AJ10" s="4"/>
      <c r="AK10" s="4"/>
      <c r="AL10" s="71">
        <f>データ!$U$6</f>
        <v>59192</v>
      </c>
      <c r="AM10" s="71"/>
      <c r="AN10" s="71"/>
      <c r="AO10" s="71"/>
      <c r="AP10" s="71"/>
      <c r="AQ10" s="71"/>
      <c r="AR10" s="71"/>
      <c r="AS10" s="71"/>
      <c r="AT10" s="67">
        <f>データ!$V$6</f>
        <v>62.8</v>
      </c>
      <c r="AU10" s="68"/>
      <c r="AV10" s="68"/>
      <c r="AW10" s="68"/>
      <c r="AX10" s="68"/>
      <c r="AY10" s="68"/>
      <c r="AZ10" s="68"/>
      <c r="BA10" s="68"/>
      <c r="BB10" s="70">
        <f>データ!$W$6</f>
        <v>942.55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lSIFAm4a00UFSVqmvgyZAti35Ewtd64kAtEu1aiy0SN41vVvDSLuKPO7Fl+oFhA7ue3x+OoM+PII+pUXL5UjDA==" saltValue="axB8BHec0bQZi5BPZiGP/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122025</v>
      </c>
      <c r="D6" s="34">
        <f t="shared" si="3"/>
        <v>46</v>
      </c>
      <c r="E6" s="34">
        <f t="shared" si="3"/>
        <v>1</v>
      </c>
      <c r="F6" s="34">
        <f t="shared" si="3"/>
        <v>0</v>
      </c>
      <c r="G6" s="34">
        <f t="shared" si="3"/>
        <v>1</v>
      </c>
      <c r="H6" s="34" t="str">
        <f t="shared" si="3"/>
        <v>千葉県　銚子市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71.010000000000005</v>
      </c>
      <c r="P6" s="35">
        <f t="shared" si="3"/>
        <v>98.79</v>
      </c>
      <c r="Q6" s="35">
        <f t="shared" si="3"/>
        <v>3069</v>
      </c>
      <c r="R6" s="35">
        <f t="shared" si="3"/>
        <v>60327</v>
      </c>
      <c r="S6" s="35">
        <f t="shared" si="3"/>
        <v>84.2</v>
      </c>
      <c r="T6" s="35">
        <f t="shared" si="3"/>
        <v>716.47</v>
      </c>
      <c r="U6" s="35">
        <f t="shared" si="3"/>
        <v>59192</v>
      </c>
      <c r="V6" s="35">
        <f t="shared" si="3"/>
        <v>62.8</v>
      </c>
      <c r="W6" s="35">
        <f t="shared" si="3"/>
        <v>942.55</v>
      </c>
      <c r="X6" s="36">
        <f>IF(X7="",NA(),X7)</f>
        <v>110.41</v>
      </c>
      <c r="Y6" s="36">
        <f t="shared" ref="Y6:AG6" si="4">IF(Y7="",NA(),Y7)</f>
        <v>113.72</v>
      </c>
      <c r="Z6" s="36">
        <f t="shared" si="4"/>
        <v>112.09</v>
      </c>
      <c r="AA6" s="36">
        <f t="shared" si="4"/>
        <v>108.72</v>
      </c>
      <c r="AB6" s="36">
        <f t="shared" si="4"/>
        <v>107.49</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289.64999999999998</v>
      </c>
      <c r="AU6" s="36">
        <f t="shared" ref="AU6:BC6" si="6">IF(AU7="",NA(),AU7)</f>
        <v>321.77999999999997</v>
      </c>
      <c r="AV6" s="36">
        <f t="shared" si="6"/>
        <v>374.47</v>
      </c>
      <c r="AW6" s="36">
        <f t="shared" si="6"/>
        <v>391.1</v>
      </c>
      <c r="AX6" s="36">
        <f t="shared" si="6"/>
        <v>467.07</v>
      </c>
      <c r="AY6" s="36">
        <f t="shared" si="6"/>
        <v>346.59</v>
      </c>
      <c r="AZ6" s="36">
        <f t="shared" si="6"/>
        <v>357.82</v>
      </c>
      <c r="BA6" s="36">
        <f t="shared" si="6"/>
        <v>355.5</v>
      </c>
      <c r="BB6" s="36">
        <f t="shared" si="6"/>
        <v>349.83</v>
      </c>
      <c r="BC6" s="36">
        <f t="shared" si="6"/>
        <v>360.86</v>
      </c>
      <c r="BD6" s="35" t="str">
        <f>IF(BD7="","",IF(BD7="-","【-】","【"&amp;SUBSTITUTE(TEXT(BD7,"#,##0.00"),"-","△")&amp;"】"))</f>
        <v>【264.97】</v>
      </c>
      <c r="BE6" s="36">
        <f>IF(BE7="",NA(),BE7)</f>
        <v>268.11</v>
      </c>
      <c r="BF6" s="36">
        <f t="shared" ref="BF6:BN6" si="7">IF(BF7="",NA(),BF7)</f>
        <v>250.65</v>
      </c>
      <c r="BG6" s="36">
        <f t="shared" si="7"/>
        <v>266.61</v>
      </c>
      <c r="BH6" s="36">
        <f t="shared" si="7"/>
        <v>263.89999999999998</v>
      </c>
      <c r="BI6" s="36">
        <f t="shared" si="7"/>
        <v>271.95</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108.25</v>
      </c>
      <c r="BQ6" s="36">
        <f t="shared" ref="BQ6:BY6" si="8">IF(BQ7="",NA(),BQ7)</f>
        <v>111.86</v>
      </c>
      <c r="BR6" s="36">
        <f t="shared" si="8"/>
        <v>110.77</v>
      </c>
      <c r="BS6" s="36">
        <f t="shared" si="8"/>
        <v>106.19</v>
      </c>
      <c r="BT6" s="36">
        <f t="shared" si="8"/>
        <v>105.74</v>
      </c>
      <c r="BU6" s="36">
        <f t="shared" si="8"/>
        <v>105.71</v>
      </c>
      <c r="BV6" s="36">
        <f t="shared" si="8"/>
        <v>106.01</v>
      </c>
      <c r="BW6" s="36">
        <f t="shared" si="8"/>
        <v>104.57</v>
      </c>
      <c r="BX6" s="36">
        <f t="shared" si="8"/>
        <v>103.54</v>
      </c>
      <c r="BY6" s="36">
        <f t="shared" si="8"/>
        <v>103.32</v>
      </c>
      <c r="BZ6" s="35" t="str">
        <f>IF(BZ7="","",IF(BZ7="-","【-】","【"&amp;SUBSTITUTE(TEXT(BZ7,"#,##0.00"),"-","△")&amp;"】"))</f>
        <v>【103.24】</v>
      </c>
      <c r="CA6" s="36">
        <f>IF(CA7="",NA(),CA7)</f>
        <v>212.85</v>
      </c>
      <c r="CB6" s="36">
        <f t="shared" ref="CB6:CJ6" si="9">IF(CB7="",NA(),CB7)</f>
        <v>207.08</v>
      </c>
      <c r="CC6" s="36">
        <f t="shared" si="9"/>
        <v>208.86</v>
      </c>
      <c r="CD6" s="36">
        <f t="shared" si="9"/>
        <v>219.06</v>
      </c>
      <c r="CE6" s="36">
        <f t="shared" si="9"/>
        <v>220.16</v>
      </c>
      <c r="CF6" s="36">
        <f t="shared" si="9"/>
        <v>162.15</v>
      </c>
      <c r="CG6" s="36">
        <f t="shared" si="9"/>
        <v>162.24</v>
      </c>
      <c r="CH6" s="36">
        <f t="shared" si="9"/>
        <v>165.47</v>
      </c>
      <c r="CI6" s="36">
        <f t="shared" si="9"/>
        <v>167.46</v>
      </c>
      <c r="CJ6" s="36">
        <f t="shared" si="9"/>
        <v>168.56</v>
      </c>
      <c r="CK6" s="35" t="str">
        <f>IF(CK7="","",IF(CK7="-","【-】","【"&amp;SUBSTITUTE(TEXT(CK7,"#,##0.00"),"-","△")&amp;"】"))</f>
        <v>【168.38】</v>
      </c>
      <c r="CL6" s="36">
        <f>IF(CL7="",NA(),CL7)</f>
        <v>73.930000000000007</v>
      </c>
      <c r="CM6" s="36">
        <f t="shared" ref="CM6:CU6" si="10">IF(CM7="",NA(),CM7)</f>
        <v>73.25</v>
      </c>
      <c r="CN6" s="36">
        <f t="shared" si="10"/>
        <v>72.599999999999994</v>
      </c>
      <c r="CO6" s="36">
        <f t="shared" si="10"/>
        <v>72.239999999999995</v>
      </c>
      <c r="CP6" s="36">
        <f t="shared" si="10"/>
        <v>71.62</v>
      </c>
      <c r="CQ6" s="36">
        <f t="shared" si="10"/>
        <v>59.34</v>
      </c>
      <c r="CR6" s="36">
        <f t="shared" si="10"/>
        <v>59.11</v>
      </c>
      <c r="CS6" s="36">
        <f t="shared" si="10"/>
        <v>59.74</v>
      </c>
      <c r="CT6" s="36">
        <f t="shared" si="10"/>
        <v>59.46</v>
      </c>
      <c r="CU6" s="36">
        <f t="shared" si="10"/>
        <v>59.51</v>
      </c>
      <c r="CV6" s="35" t="str">
        <f>IF(CV7="","",IF(CV7="-","【-】","【"&amp;SUBSTITUTE(TEXT(CV7,"#,##0.00"),"-","△")&amp;"】"))</f>
        <v>【60.00】</v>
      </c>
      <c r="CW6" s="36">
        <f>IF(CW7="",NA(),CW7)</f>
        <v>91.31</v>
      </c>
      <c r="CX6" s="36">
        <f t="shared" ref="CX6:DF6" si="11">IF(CX7="",NA(),CX7)</f>
        <v>92.03</v>
      </c>
      <c r="CY6" s="36">
        <f t="shared" si="11"/>
        <v>91</v>
      </c>
      <c r="CZ6" s="36">
        <f t="shared" si="11"/>
        <v>90.71</v>
      </c>
      <c r="DA6" s="36">
        <f t="shared" si="11"/>
        <v>88.48</v>
      </c>
      <c r="DB6" s="36">
        <f t="shared" si="11"/>
        <v>87.74</v>
      </c>
      <c r="DC6" s="36">
        <f t="shared" si="11"/>
        <v>87.91</v>
      </c>
      <c r="DD6" s="36">
        <f t="shared" si="11"/>
        <v>87.28</v>
      </c>
      <c r="DE6" s="36">
        <f t="shared" si="11"/>
        <v>87.41</v>
      </c>
      <c r="DF6" s="36">
        <f t="shared" si="11"/>
        <v>87.08</v>
      </c>
      <c r="DG6" s="35" t="str">
        <f>IF(DG7="","",IF(DG7="-","【-】","【"&amp;SUBSTITUTE(TEXT(DG7,"#,##0.00"),"-","△")&amp;"】"))</f>
        <v>【89.80】</v>
      </c>
      <c r="DH6" s="36">
        <f>IF(DH7="",NA(),DH7)</f>
        <v>47.58</v>
      </c>
      <c r="DI6" s="36">
        <f t="shared" ref="DI6:DQ6" si="12">IF(DI7="",NA(),DI7)</f>
        <v>49.34</v>
      </c>
      <c r="DJ6" s="36">
        <f t="shared" si="12"/>
        <v>50.83</v>
      </c>
      <c r="DK6" s="36">
        <f t="shared" si="12"/>
        <v>50.71</v>
      </c>
      <c r="DL6" s="36">
        <f t="shared" si="12"/>
        <v>52</v>
      </c>
      <c r="DM6" s="36">
        <f t="shared" si="12"/>
        <v>46.27</v>
      </c>
      <c r="DN6" s="36">
        <f t="shared" si="12"/>
        <v>46.88</v>
      </c>
      <c r="DO6" s="36">
        <f t="shared" si="12"/>
        <v>46.94</v>
      </c>
      <c r="DP6" s="36">
        <f t="shared" si="12"/>
        <v>47.62</v>
      </c>
      <c r="DQ6" s="36">
        <f t="shared" si="12"/>
        <v>48.55</v>
      </c>
      <c r="DR6" s="35" t="str">
        <f>IF(DR7="","",IF(DR7="-","【-】","【"&amp;SUBSTITUTE(TEXT(DR7,"#,##0.00"),"-","△")&amp;"】"))</f>
        <v>【49.59】</v>
      </c>
      <c r="DS6" s="36">
        <f>IF(DS7="",NA(),DS7)</f>
        <v>9.27</v>
      </c>
      <c r="DT6" s="36">
        <f t="shared" ref="DT6:EB6" si="13">IF(DT7="",NA(),DT7)</f>
        <v>10.36</v>
      </c>
      <c r="DU6" s="36">
        <f t="shared" si="13"/>
        <v>13.09</v>
      </c>
      <c r="DV6" s="36">
        <f t="shared" si="13"/>
        <v>15.43</v>
      </c>
      <c r="DW6" s="36">
        <f t="shared" si="13"/>
        <v>17.62</v>
      </c>
      <c r="DX6" s="36">
        <f t="shared" si="13"/>
        <v>10.93</v>
      </c>
      <c r="DY6" s="36">
        <f t="shared" si="13"/>
        <v>13.39</v>
      </c>
      <c r="DZ6" s="36">
        <f t="shared" si="13"/>
        <v>14.48</v>
      </c>
      <c r="EA6" s="36">
        <f t="shared" si="13"/>
        <v>16.27</v>
      </c>
      <c r="EB6" s="36">
        <f t="shared" si="13"/>
        <v>17.11</v>
      </c>
      <c r="EC6" s="35" t="str">
        <f>IF(EC7="","",IF(EC7="-","【-】","【"&amp;SUBSTITUTE(TEXT(EC7,"#,##0.00"),"-","△")&amp;"】"))</f>
        <v>【19.44】</v>
      </c>
      <c r="ED6" s="36">
        <f>IF(ED7="",NA(),ED7)</f>
        <v>0.51</v>
      </c>
      <c r="EE6" s="36">
        <f t="shared" ref="EE6:EM6" si="14">IF(EE7="",NA(),EE7)</f>
        <v>0.53</v>
      </c>
      <c r="EF6" s="36">
        <f t="shared" si="14"/>
        <v>0.45</v>
      </c>
      <c r="EG6" s="36">
        <f t="shared" si="14"/>
        <v>0.44</v>
      </c>
      <c r="EH6" s="36">
        <f t="shared" si="14"/>
        <v>0.64</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122025</v>
      </c>
      <c r="D7" s="38">
        <v>46</v>
      </c>
      <c r="E7" s="38">
        <v>1</v>
      </c>
      <c r="F7" s="38">
        <v>0</v>
      </c>
      <c r="G7" s="38">
        <v>1</v>
      </c>
      <c r="H7" s="38" t="s">
        <v>93</v>
      </c>
      <c r="I7" s="38" t="s">
        <v>94</v>
      </c>
      <c r="J7" s="38" t="s">
        <v>95</v>
      </c>
      <c r="K7" s="38" t="s">
        <v>96</v>
      </c>
      <c r="L7" s="38" t="s">
        <v>97</v>
      </c>
      <c r="M7" s="38" t="s">
        <v>98</v>
      </c>
      <c r="N7" s="39" t="s">
        <v>99</v>
      </c>
      <c r="O7" s="39">
        <v>71.010000000000005</v>
      </c>
      <c r="P7" s="39">
        <v>98.79</v>
      </c>
      <c r="Q7" s="39">
        <v>3069</v>
      </c>
      <c r="R7" s="39">
        <v>60327</v>
      </c>
      <c r="S7" s="39">
        <v>84.2</v>
      </c>
      <c r="T7" s="39">
        <v>716.47</v>
      </c>
      <c r="U7" s="39">
        <v>59192</v>
      </c>
      <c r="V7" s="39">
        <v>62.8</v>
      </c>
      <c r="W7" s="39">
        <v>942.55</v>
      </c>
      <c r="X7" s="39">
        <v>110.41</v>
      </c>
      <c r="Y7" s="39">
        <v>113.72</v>
      </c>
      <c r="Z7" s="39">
        <v>112.09</v>
      </c>
      <c r="AA7" s="39">
        <v>108.72</v>
      </c>
      <c r="AB7" s="39">
        <v>107.49</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289.64999999999998</v>
      </c>
      <c r="AU7" s="39">
        <v>321.77999999999997</v>
      </c>
      <c r="AV7" s="39">
        <v>374.47</v>
      </c>
      <c r="AW7" s="39">
        <v>391.1</v>
      </c>
      <c r="AX7" s="39">
        <v>467.07</v>
      </c>
      <c r="AY7" s="39">
        <v>346.59</v>
      </c>
      <c r="AZ7" s="39">
        <v>357.82</v>
      </c>
      <c r="BA7" s="39">
        <v>355.5</v>
      </c>
      <c r="BB7" s="39">
        <v>349.83</v>
      </c>
      <c r="BC7" s="39">
        <v>360.86</v>
      </c>
      <c r="BD7" s="39">
        <v>264.97000000000003</v>
      </c>
      <c r="BE7" s="39">
        <v>268.11</v>
      </c>
      <c r="BF7" s="39">
        <v>250.65</v>
      </c>
      <c r="BG7" s="39">
        <v>266.61</v>
      </c>
      <c r="BH7" s="39">
        <v>263.89999999999998</v>
      </c>
      <c r="BI7" s="39">
        <v>271.95</v>
      </c>
      <c r="BJ7" s="39">
        <v>312.02999999999997</v>
      </c>
      <c r="BK7" s="39">
        <v>307.45999999999998</v>
      </c>
      <c r="BL7" s="39">
        <v>312.58</v>
      </c>
      <c r="BM7" s="39">
        <v>314.87</v>
      </c>
      <c r="BN7" s="39">
        <v>309.27999999999997</v>
      </c>
      <c r="BO7" s="39">
        <v>266.61</v>
      </c>
      <c r="BP7" s="39">
        <v>108.25</v>
      </c>
      <c r="BQ7" s="39">
        <v>111.86</v>
      </c>
      <c r="BR7" s="39">
        <v>110.77</v>
      </c>
      <c r="BS7" s="39">
        <v>106.19</v>
      </c>
      <c r="BT7" s="39">
        <v>105.74</v>
      </c>
      <c r="BU7" s="39">
        <v>105.71</v>
      </c>
      <c r="BV7" s="39">
        <v>106.01</v>
      </c>
      <c r="BW7" s="39">
        <v>104.57</v>
      </c>
      <c r="BX7" s="39">
        <v>103.54</v>
      </c>
      <c r="BY7" s="39">
        <v>103.32</v>
      </c>
      <c r="BZ7" s="39">
        <v>103.24</v>
      </c>
      <c r="CA7" s="39">
        <v>212.85</v>
      </c>
      <c r="CB7" s="39">
        <v>207.08</v>
      </c>
      <c r="CC7" s="39">
        <v>208.86</v>
      </c>
      <c r="CD7" s="39">
        <v>219.06</v>
      </c>
      <c r="CE7" s="39">
        <v>220.16</v>
      </c>
      <c r="CF7" s="39">
        <v>162.15</v>
      </c>
      <c r="CG7" s="39">
        <v>162.24</v>
      </c>
      <c r="CH7" s="39">
        <v>165.47</v>
      </c>
      <c r="CI7" s="39">
        <v>167.46</v>
      </c>
      <c r="CJ7" s="39">
        <v>168.56</v>
      </c>
      <c r="CK7" s="39">
        <v>168.38</v>
      </c>
      <c r="CL7" s="39">
        <v>73.930000000000007</v>
      </c>
      <c r="CM7" s="39">
        <v>73.25</v>
      </c>
      <c r="CN7" s="39">
        <v>72.599999999999994</v>
      </c>
      <c r="CO7" s="39">
        <v>72.239999999999995</v>
      </c>
      <c r="CP7" s="39">
        <v>71.62</v>
      </c>
      <c r="CQ7" s="39">
        <v>59.34</v>
      </c>
      <c r="CR7" s="39">
        <v>59.11</v>
      </c>
      <c r="CS7" s="39">
        <v>59.74</v>
      </c>
      <c r="CT7" s="39">
        <v>59.46</v>
      </c>
      <c r="CU7" s="39">
        <v>59.51</v>
      </c>
      <c r="CV7" s="39">
        <v>60</v>
      </c>
      <c r="CW7" s="39">
        <v>91.31</v>
      </c>
      <c r="CX7" s="39">
        <v>92.03</v>
      </c>
      <c r="CY7" s="39">
        <v>91</v>
      </c>
      <c r="CZ7" s="39">
        <v>90.71</v>
      </c>
      <c r="DA7" s="39">
        <v>88.48</v>
      </c>
      <c r="DB7" s="39">
        <v>87.74</v>
      </c>
      <c r="DC7" s="39">
        <v>87.91</v>
      </c>
      <c r="DD7" s="39">
        <v>87.28</v>
      </c>
      <c r="DE7" s="39">
        <v>87.41</v>
      </c>
      <c r="DF7" s="39">
        <v>87.08</v>
      </c>
      <c r="DG7" s="39">
        <v>89.8</v>
      </c>
      <c r="DH7" s="39">
        <v>47.58</v>
      </c>
      <c r="DI7" s="39">
        <v>49.34</v>
      </c>
      <c r="DJ7" s="39">
        <v>50.83</v>
      </c>
      <c r="DK7" s="39">
        <v>50.71</v>
      </c>
      <c r="DL7" s="39">
        <v>52</v>
      </c>
      <c r="DM7" s="39">
        <v>46.27</v>
      </c>
      <c r="DN7" s="39">
        <v>46.88</v>
      </c>
      <c r="DO7" s="39">
        <v>46.94</v>
      </c>
      <c r="DP7" s="39">
        <v>47.62</v>
      </c>
      <c r="DQ7" s="39">
        <v>48.55</v>
      </c>
      <c r="DR7" s="39">
        <v>49.59</v>
      </c>
      <c r="DS7" s="39">
        <v>9.27</v>
      </c>
      <c r="DT7" s="39">
        <v>10.36</v>
      </c>
      <c r="DU7" s="39">
        <v>13.09</v>
      </c>
      <c r="DV7" s="39">
        <v>15.43</v>
      </c>
      <c r="DW7" s="39">
        <v>17.62</v>
      </c>
      <c r="DX7" s="39">
        <v>10.93</v>
      </c>
      <c r="DY7" s="39">
        <v>13.39</v>
      </c>
      <c r="DZ7" s="39">
        <v>14.48</v>
      </c>
      <c r="EA7" s="39">
        <v>16.27</v>
      </c>
      <c r="EB7" s="39">
        <v>17.11</v>
      </c>
      <c r="EC7" s="39">
        <v>19.440000000000001</v>
      </c>
      <c r="ED7" s="39">
        <v>0.51</v>
      </c>
      <c r="EE7" s="39">
        <v>0.53</v>
      </c>
      <c r="EF7" s="39">
        <v>0.45</v>
      </c>
      <c r="EG7" s="39">
        <v>0.44</v>
      </c>
      <c r="EH7" s="39">
        <v>0.64</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2021-01-20T05:46:56Z</cp:lastPrinted>
  <dcterms:created xsi:type="dcterms:W3CDTF">2020-12-04T02:06:17Z</dcterms:created>
  <dcterms:modified xsi:type="dcterms:W3CDTF">2021-02-10T01:02:33Z</dcterms:modified>
  <cp:category/>
</cp:coreProperties>
</file>