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e2O9n5C/lMfepRm+izkw9vxrdKv8rpgZ9JUvi9C06hYC5s2ktXrmgUfce3AmM558K0FgHiNKEQQt7L6JN0ffww==" workbookSaltValue="+p/hq4YeW/9X7hjuXtYnh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<sst xmlns="http://schemas.openxmlformats.org/spreadsheetml/2006/main" count="320" uniqueCount="116">
  <si>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</si>
  <si>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</si>
  <si>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</si>
  <si>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</si>
  <si>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</si>
  <si>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</si>
  <si>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</si>
  <si>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</si>
  <si>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</si>
  <si>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</si>
  <si>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</si>
  <si>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</si>
  <si>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</si>
  <si>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</si>
  <si>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</si>
  <si>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</si>
  <si>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</si>
  <si>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</si>
  <si>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</si>
  <si>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</si>
  <si>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</si>
  <si>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</si>
  <si>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</si>
  <si>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</si>
  <si>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</si>
  <si>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</si>
  <si>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</si>
  <si>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</si>
  <si>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</si>
  <si>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</si>
  <si>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</si>
  <si>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</si>
  <si>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</si>
  <si>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</si>
  <si>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</si>
  <si>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</si>
  <si>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</si>
  <si>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</si>
  <si>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</si>
  <si>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</si>
  <si>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</si>
  <si>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</si>
  <si>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</si>
  <si>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</si>
  <si>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</si>
  <si>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</si>
  <si>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</si>
  <si>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</si>
  <si>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</si>
  <si>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</si>
  <si>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</si>
  <si>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</si>
  <si>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</si>
  <si>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</si>
  <si>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</si>
  <si>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</si>
  <si>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</si>
  <si>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</si>
  <si>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</si>
  <si>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</si>
  <si>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</si>
  <si>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</si>
  <si>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</si>
  <si>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</si>
  <si>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</si>
  <si>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</si>
  <si>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</si>
  <si>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</si>
  <si>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</si>
  <si>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</si>
  <si>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</si>
  <si>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</si>
  <si>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</si>
  <si>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</si>
  <si>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</si>
  <si>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</si>
  <si>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</si>
  <si>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</si>
  <si>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</si>
  <si>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</si>
  <si>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</si>
  <si>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</si>
  <si>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</si>
  <si>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</si>
  <si>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</si>
  <si>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</si>
  <si>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</si>
  <si>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</si>
  <si>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</si>
  <si>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</si>
  <si>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</si>
  <si>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</si>
  <si>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</si>
  <si>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</si>
  <si>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</si>
  <si>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</si>
  <si>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</si>
  <si>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</si>
  <si>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</si>
  <si>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</si>
  <si>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</si>
  <si>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</si>
  <si>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</si>
  <si>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</si>
  <si>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</si>
  <si>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</si>
  <si>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</si>
  <si>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</si>
  <si>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</si>
  <si>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</si>
  <si>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</si>
  <si>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</si>
  <si>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</si>
  <si>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収入面では、今後、人口が増加することに伴い、下水道使用料の収入が増加していくと見込んでいる。
　一方で、支出面では、有収水量が増えることによる流域下水道事業の維持管理費負担金の増額や供用開始から40年以上が経過していることから下水道施設を改築・更新するための多額の費用が必要となる。
　このことから、国庫支出金などの確実な活用、及び企業債の適正な活用により財源を確保するとともに、令和元年度に策定した、ストックマネジメント計画に基づき、投資の平準化を図ることで、継続的かつ健全な事業経営に努めていく。
※　成田市下水道事業は、令和元年度より地方公営企業法の一部を適用し、企業会計に移行したため、平成30年度以前の指標の表示がない。</t>
    <rPh sb="101" eb="103">
      <t>イジョウ</t>
    </rPh>
    <phoneticPr fontId="4"/>
  </si>
  <si>
    <t xml:space="preserve">①　有形固定資産減価償却率については、法定耐用年数に近い資産が少ない状況であるため、類似団体平均値より低い水準である。
②　管渠老朽化率については、事業開始当初に築造し、耐用年数を超えた管渠が発生し始めているものの、類似団体平均値より低い水準である。
③　管渠改善率については、長寿命化計画（管渠更新の計画期間：平成26年度～平成30年度）における管渠の改築・更新が終了し、令和元年度では、ストックマネジメント計画において、効率的な管渠の長寿命化を推進するための計画の策定作業を実施していたことから、０となっている。
</t>
    <rPh sb="146" eb="148">
      <t>カンキョ</t>
    </rPh>
    <rPh sb="148" eb="150">
      <t>コウシン</t>
    </rPh>
    <rPh sb="151" eb="153">
      <t>ケイカク</t>
    </rPh>
    <rPh sb="153" eb="155">
      <t>キカン</t>
    </rPh>
    <rPh sb="156" eb="158">
      <t>ヘイセイ</t>
    </rPh>
    <rPh sb="160" eb="162">
      <t>ネンド</t>
    </rPh>
    <rPh sb="163" eb="165">
      <t>ヘイセイ</t>
    </rPh>
    <rPh sb="167" eb="169">
      <t>ネンド</t>
    </rPh>
    <rPh sb="174" eb="176">
      <t>カンキョ</t>
    </rPh>
    <rPh sb="177" eb="179">
      <t>カイチク</t>
    </rPh>
    <rPh sb="180" eb="182">
      <t>コウシン</t>
    </rPh>
    <rPh sb="183" eb="185">
      <t>シュウリョウ</t>
    </rPh>
    <rPh sb="205" eb="207">
      <t>ケイカク</t>
    </rPh>
    <rPh sb="212" eb="215">
      <t>コウリツテキ</t>
    </rPh>
    <rPh sb="216" eb="218">
      <t>カンキョ</t>
    </rPh>
    <rPh sb="219" eb="220">
      <t>チョウ</t>
    </rPh>
    <rPh sb="220" eb="223">
      <t>ジュミョウカ</t>
    </rPh>
    <rPh sb="224" eb="226">
      <t>スイシン</t>
    </rPh>
    <rPh sb="231" eb="233">
      <t>ケイカク</t>
    </rPh>
    <rPh sb="234" eb="236">
      <t>サクテイ</t>
    </rPh>
    <rPh sb="236" eb="238">
      <t>サギョウ</t>
    </rPh>
    <rPh sb="239" eb="241">
      <t>ジッシ</t>
    </rPh>
    <phoneticPr fontId="4"/>
  </si>
  <si>
    <t xml:space="preserve">①　経常収支比率については、一般会計から繰出基準に加え、現金収支不足額を繰入れているため、100％を超え、経常収益が経常費用を上回っており、健全な経営状況となっている。
②　累積欠損金比率については、累積欠損金が発生していないため、０となっている。
③　流動比率については、100％を下回っており、保有している現金に対して、支払わなければならない負債を賄えていない状況となっている。このことから、随時、現金収支の予測を行い、資金不足が見込まれる場合は、一時借入による対応を予定している。
④　企業債残高対事業規模比率については、面整備を積極的に行っていた時期に借り入れた企業債の償還が終了し、企業債残高が減少してきたため、類似団体平均の半分以下となっている。
しかし、今後は、老朽化した下水道施設の更新をはじめ、多額の投資を行うための財源として、企業債を予定しているため、比率が高くなることが見込まれる。
⑤⑥　経費回収率については、類似団体平均よりも低く、汚水処理原価については、類似団体平均よりも高い状況となっている。これは、汚水処理にかかる経費が高いためであるが、流域下水道管理運営費負担金と減価償却費で経費の約８割を占めており、急激な削減が困難な状況にある。
⑦　施設利用率については、独自の処理場を保有していないため、０となっている。
</t>
    <rPh sb="20" eb="21">
      <t>ク</t>
    </rPh>
    <rPh sb="21" eb="22">
      <t>ダ</t>
    </rPh>
    <rPh sb="22" eb="24">
      <t>キジュン</t>
    </rPh>
    <rPh sb="25" eb="26">
      <t>クワ</t>
    </rPh>
    <rPh sb="28" eb="30">
      <t>ゲンキン</t>
    </rPh>
    <rPh sb="30" eb="32">
      <t>シュウシ</t>
    </rPh>
    <rPh sb="32" eb="34">
      <t>フソク</t>
    </rPh>
    <rPh sb="34" eb="35">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</si>
</sst>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5BC-4532-95D9-9E6888368F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65BC-4532-95D9-9E6888368F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E4-4F4B-925E-061BF4114E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61.32</c:v>
                </c:pt>
              </c:numCache>
            </c:numRef>
          </c:val>
          <c:smooth val="0"/>
          <c:extLst>
            <c:ext xmlns:c16="http://schemas.microsoft.com/office/drawing/2014/chart" uri="{C3380CC4-5D6E-409C-BE32-E72D297353CC}">
              <c16:uniqueId val="{00000001-C8E4-4F4B-925E-061BF4114E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97.48</c:v>
                </c:pt>
              </c:numCache>
            </c:numRef>
          </c:val>
          <c:extLst>
            <c:ext xmlns:c16="http://schemas.microsoft.com/office/drawing/2014/chart" uri="{C3380CC4-5D6E-409C-BE32-E72D297353CC}">
              <c16:uniqueId val="{00000000-90CA-4645-A23D-A41FB173C3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94.58</c:v>
                </c:pt>
              </c:numCache>
            </c:numRef>
          </c:val>
          <c:smooth val="0"/>
          <c:extLst>
            <c:ext xmlns:c16="http://schemas.microsoft.com/office/drawing/2014/chart" uri="{C3380CC4-5D6E-409C-BE32-E72D297353CC}">
              <c16:uniqueId val="{00000001-90CA-4645-A23D-A41FB173C3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103.94</c:v>
                </c:pt>
              </c:numCache>
            </c:numRef>
          </c:val>
          <c:extLst>
            <c:ext xmlns:c16="http://schemas.microsoft.com/office/drawing/2014/chart" uri="{C3380CC4-5D6E-409C-BE32-E72D297353CC}">
              <c16:uniqueId val="{00000000-491F-4E1F-B138-C9796F85D7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107.03</c:v>
                </c:pt>
              </c:numCache>
            </c:numRef>
          </c:val>
          <c:smooth val="0"/>
          <c:extLst>
            <c:ext xmlns:c16="http://schemas.microsoft.com/office/drawing/2014/chart" uri="{C3380CC4-5D6E-409C-BE32-E72D297353CC}">
              <c16:uniqueId val="{00000001-491F-4E1F-B138-C9796F85D7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3.61</c:v>
                </c:pt>
              </c:numCache>
            </c:numRef>
          </c:val>
          <c:extLst>
            <c:ext xmlns:c16="http://schemas.microsoft.com/office/drawing/2014/chart" uri="{C3380CC4-5D6E-409C-BE32-E72D297353CC}">
              <c16:uniqueId val="{00000000-FE86-47BE-B618-E3E1987457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31.01</c:v>
                </c:pt>
              </c:numCache>
            </c:numRef>
          </c:val>
          <c:smooth val="0"/>
          <c:extLst>
            <c:ext xmlns:c16="http://schemas.microsoft.com/office/drawing/2014/chart" uri="{C3380CC4-5D6E-409C-BE32-E72D297353CC}">
              <c16:uniqueId val="{00000001-FE86-47BE-B618-E3E1987457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0.22</c:v>
                </c:pt>
              </c:numCache>
            </c:numRef>
          </c:val>
          <c:extLst>
            <c:ext xmlns:c16="http://schemas.microsoft.com/office/drawing/2014/chart" uri="{C3380CC4-5D6E-409C-BE32-E72D297353CC}">
              <c16:uniqueId val="{00000000-99BA-4F10-B2D3-4BAAA35B86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4.95</c:v>
                </c:pt>
              </c:numCache>
            </c:numRef>
          </c:val>
          <c:smooth val="0"/>
          <c:extLst>
            <c:ext xmlns:c16="http://schemas.microsoft.com/office/drawing/2014/chart" uri="{C3380CC4-5D6E-409C-BE32-E72D297353CC}">
              <c16:uniqueId val="{00000001-99BA-4F10-B2D3-4BAAA35B86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38-47E9-A3D3-13FE5935C3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7.69</c:v>
                </c:pt>
              </c:numCache>
            </c:numRef>
          </c:val>
          <c:smooth val="0"/>
          <c:extLst>
            <c:ext xmlns:c16="http://schemas.microsoft.com/office/drawing/2014/chart" uri="{C3380CC4-5D6E-409C-BE32-E72D297353CC}">
              <c16:uniqueId val="{00000001-7738-47E9-A3D3-13FE5935C3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81.34</c:v>
                </c:pt>
              </c:numCache>
            </c:numRef>
          </c:val>
          <c:extLst>
            <c:ext xmlns:c16="http://schemas.microsoft.com/office/drawing/2014/chart" uri="{C3380CC4-5D6E-409C-BE32-E72D297353CC}">
              <c16:uniqueId val="{00000000-4383-4126-A6DD-FBBCE9B93C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73.02</c:v>
                </c:pt>
              </c:numCache>
            </c:numRef>
          </c:val>
          <c:smooth val="0"/>
          <c:extLst>
            <c:ext xmlns:c16="http://schemas.microsoft.com/office/drawing/2014/chart" uri="{C3380CC4-5D6E-409C-BE32-E72D297353CC}">
              <c16:uniqueId val="{00000001-4383-4126-A6DD-FBBCE9B93C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307.92</c:v>
                </c:pt>
              </c:numCache>
            </c:numRef>
          </c:val>
          <c:extLst>
            <c:ext xmlns:c16="http://schemas.microsoft.com/office/drawing/2014/chart" uri="{C3380CC4-5D6E-409C-BE32-E72D297353CC}">
              <c16:uniqueId val="{00000000-99D6-4A62-B1B3-2AFF43FA4E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708.89</c:v>
                </c:pt>
              </c:numCache>
            </c:numRef>
          </c:val>
          <c:smooth val="0"/>
          <c:extLst>
            <c:ext xmlns:c16="http://schemas.microsoft.com/office/drawing/2014/chart" uri="{C3380CC4-5D6E-409C-BE32-E72D297353CC}">
              <c16:uniqueId val="{00000001-99D6-4A62-B1B3-2AFF43FA4E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66.23</c:v>
                </c:pt>
              </c:numCache>
            </c:numRef>
          </c:val>
          <c:extLst>
            <c:ext xmlns:c16="http://schemas.microsoft.com/office/drawing/2014/chart" uri="{C3380CC4-5D6E-409C-BE32-E72D297353CC}">
              <c16:uniqueId val="{00000000-FA33-4C76-A4FA-66352E9F5A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97.91</c:v>
                </c:pt>
              </c:numCache>
            </c:numRef>
          </c:val>
          <c:smooth val="0"/>
          <c:extLst>
            <c:ext xmlns:c16="http://schemas.microsoft.com/office/drawing/2014/chart" uri="{C3380CC4-5D6E-409C-BE32-E72D297353CC}">
              <c16:uniqueId val="{00000001-FA33-4C76-A4FA-66352E9F5A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177.4</c:v>
                </c:pt>
              </c:numCache>
            </c:numRef>
          </c:val>
          <c:extLst>
            <c:ext xmlns:c16="http://schemas.microsoft.com/office/drawing/2014/chart" uri="{C3380CC4-5D6E-409C-BE32-E72D297353CC}">
              <c16:uniqueId val="{00000000-F728-49D2-AE82-07B291A705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144.11000000000001</c:v>
                </c:pt>
              </c:numCache>
            </c:numRef>
          </c:val>
          <c:smooth val="0"/>
          <c:extLst>
            <c:ext xmlns:c16="http://schemas.microsoft.com/office/drawing/2014/chart" uri="{C3380CC4-5D6E-409C-BE32-E72D297353CC}">
              <c16:uniqueId val="{00000001-F728-49D2-AE82-07B291A705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成田市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132735</v>
      </c>
      <c r="AM8" s="51"/>
      <c r="AN8" s="51"/>
      <c r="AO8" s="51"/>
      <c r="AP8" s="51"/>
      <c r="AQ8" s="51"/>
      <c r="AR8" s="51"/>
      <c r="AS8" s="51"/>
      <c r="AT8" s="46">
        <f>データ!T6</f>
        <v>213.84</v>
      </c>
      <c r="AU8" s="46"/>
      <c r="AV8" s="46"/>
      <c r="AW8" s="46"/>
      <c r="AX8" s="46"/>
      <c r="AY8" s="46"/>
      <c r="AZ8" s="46"/>
      <c r="BA8" s="46"/>
      <c r="BB8" s="46">
        <f>データ!U6</f>
        <v>620.72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91.61</v>
      </c>
      <c r="J10" s="46"/>
      <c r="K10" s="46"/>
      <c r="L10" s="46"/>
      <c r="M10" s="46"/>
      <c r="N10" s="46"/>
      <c r="O10" s="46"/>
      <c r="P10" s="46">
        <f>データ!P6</f>
        <v>76.83</v>
      </c>
      <c r="Q10" s="46"/>
      <c r="R10" s="46"/>
      <c r="S10" s="46"/>
      <c r="T10" s="46"/>
      <c r="U10" s="46"/>
      <c r="V10" s="46"/>
      <c r="W10" s="46">
        <f>データ!Q6</f>
        <v>85.22</v>
      </c>
      <c r="X10" s="46"/>
      <c r="Y10" s="46"/>
      <c r="Z10" s="46"/>
      <c r="AA10" s="46"/>
      <c r="AB10" s="46"/>
      <c r="AC10" s="46"/>
      <c r="AD10" s="51">
        <f>データ!R6</f>
        <v>1980</v>
      </c>
      <c r="AE10" s="51"/>
      <c r="AF10" s="51"/>
      <c r="AG10" s="51"/>
      <c r="AH10" s="51"/>
      <c r="AI10" s="51"/>
      <c r="AJ10" s="51"/>
      <c r="AK10" s="2"/>
      <c r="AL10" s="51">
        <f>データ!V6</f>
        <v>102301</v>
      </c>
      <c r="AM10" s="51"/>
      <c r="AN10" s="51"/>
      <c r="AO10" s="51"/>
      <c r="AP10" s="51"/>
      <c r="AQ10" s="51"/>
      <c r="AR10" s="51"/>
      <c r="AS10" s="51"/>
      <c r="AT10" s="46">
        <f>データ!W6</f>
        <v>18.55</v>
      </c>
      <c r="AU10" s="46"/>
      <c r="AV10" s="46"/>
      <c r="AW10" s="46"/>
      <c r="AX10" s="46"/>
      <c r="AY10" s="46"/>
      <c r="AZ10" s="46"/>
      <c r="BA10" s="46"/>
      <c r="BB10" s="46">
        <f>データ!X6</f>
        <v>5514.88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EL+j9Kh23Z/EX+qI2caZ82IjshPQb9b6Xz/5WYWCKjjFiYMv/yL4iW0pEibOjSII2Hu62iCWFMV0THv0MuxoA==" saltValue="nKS0HYCvVU43wD76j1eS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122114</v>
      </c>
      <c r="D6" s="33">
        <f t="shared" si="3"/>
        <v>46</v>
      </c>
      <c r="E6" s="33">
        <f t="shared" si="3"/>
        <v>17</v>
      </c>
      <c r="F6" s="33">
        <f t="shared" si="3"/>
        <v>1</v>
      </c>
      <c r="G6" s="33">
        <f t="shared" si="3"/>
        <v>0</v>
      </c>
      <c r="H6" s="33" t="str">
        <f t="shared" si="3"/>
        <v>千葉県　成田市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91.61</v>
      </c>
      <c r="P6" s="34">
        <f t="shared" si="3"/>
        <v>76.83</v>
      </c>
      <c r="Q6" s="34">
        <f t="shared" si="3"/>
        <v>85.22</v>
      </c>
      <c r="R6" s="34">
        <f t="shared" si="3"/>
        <v>1980</v>
      </c>
      <c r="S6" s="34">
        <f t="shared" si="3"/>
        <v>132735</v>
      </c>
      <c r="T6" s="34">
        <f t="shared" si="3"/>
        <v>213.84</v>
      </c>
      <c r="U6" s="34">
        <f t="shared" si="3"/>
        <v>620.72</v>
      </c>
      <c r="V6" s="34">
        <f t="shared" si="3"/>
        <v>102301</v>
      </c>
      <c r="W6" s="34">
        <f t="shared" si="3"/>
        <v>18.55</v>
      </c>
      <c r="X6" s="34">
        <f t="shared" si="3"/>
        <v>5514.88</v>
      </c>
      <c r="Y6" s="35" t="str">
        <f>IF(Y7="",NA(),Y7)</f>
        <v>-</v>
      </c>
      <c r="Z6" s="35" t="str">
        <f t="shared" ref="Z6:AH6" si="4">IF(Z7="",NA(),Z7)</f>
        <v>-</v>
      </c>
      <c r="AA6" s="35" t="str">
        <f t="shared" si="4"/>
        <v>-</v>
      </c>
      <c r="AB6" s="35" t="str">
        <f t="shared" si="4"/>
        <v>-</v>
      </c>
      <c r="AC6" s="35">
        <f t="shared" si="4"/>
        <v>103.94</v>
      </c>
      <c r="AD6" s="35" t="str">
        <f t="shared" si="4"/>
        <v>-</v>
      </c>
      <c r="AE6" s="35" t="str">
        <f t="shared" si="4"/>
        <v>-</v>
      </c>
      <c r="AF6" s="35" t="str">
        <f t="shared" si="4"/>
        <v>-</v>
      </c>
      <c r="AG6" s="35" t="str">
        <f t="shared" si="4"/>
        <v>-</v>
      </c>
      <c r="AH6" s="35">
        <f t="shared" si="4"/>
        <v>107.03</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7.69</v>
      </c>
      <c r="AT6" s="34" t="str">
        <f>IF(AT7="","",IF(AT7="-","【-】","【"&amp;SUBSTITUTE(TEXT(AT7,"#,##0.00"),"-","△")&amp;"】"))</f>
        <v>【3.09】</v>
      </c>
      <c r="AU6" s="35" t="str">
        <f>IF(AU7="",NA(),AU7)</f>
        <v>-</v>
      </c>
      <c r="AV6" s="35" t="str">
        <f t="shared" ref="AV6:BD6" si="6">IF(AV7="",NA(),AV7)</f>
        <v>-</v>
      </c>
      <c r="AW6" s="35" t="str">
        <f t="shared" si="6"/>
        <v>-</v>
      </c>
      <c r="AX6" s="35" t="str">
        <f t="shared" si="6"/>
        <v>-</v>
      </c>
      <c r="AY6" s="35">
        <f t="shared" si="6"/>
        <v>81.34</v>
      </c>
      <c r="AZ6" s="35" t="str">
        <f t="shared" si="6"/>
        <v>-</v>
      </c>
      <c r="BA6" s="35" t="str">
        <f t="shared" si="6"/>
        <v>-</v>
      </c>
      <c r="BB6" s="35" t="str">
        <f t="shared" si="6"/>
        <v>-</v>
      </c>
      <c r="BC6" s="35" t="str">
        <f t="shared" si="6"/>
        <v>-</v>
      </c>
      <c r="BD6" s="35">
        <f t="shared" si="6"/>
        <v>73.02</v>
      </c>
      <c r="BE6" s="34" t="str">
        <f>IF(BE7="","",IF(BE7="-","【-】","【"&amp;SUBSTITUTE(TEXT(BE7,"#,##0.00"),"-","△")&amp;"】"))</f>
        <v>【69.54】</v>
      </c>
      <c r="BF6" s="35" t="str">
        <f>IF(BF7="",NA(),BF7)</f>
        <v>-</v>
      </c>
      <c r="BG6" s="35" t="str">
        <f t="shared" ref="BG6:BO6" si="7">IF(BG7="",NA(),BG7)</f>
        <v>-</v>
      </c>
      <c r="BH6" s="35" t="str">
        <f t="shared" si="7"/>
        <v>-</v>
      </c>
      <c r="BI6" s="35" t="str">
        <f t="shared" si="7"/>
        <v>-</v>
      </c>
      <c r="BJ6" s="35">
        <f t="shared" si="7"/>
        <v>307.92</v>
      </c>
      <c r="BK6" s="35" t="str">
        <f t="shared" si="7"/>
        <v>-</v>
      </c>
      <c r="BL6" s="35" t="str">
        <f t="shared" si="7"/>
        <v>-</v>
      </c>
      <c r="BM6" s="35" t="str">
        <f t="shared" si="7"/>
        <v>-</v>
      </c>
      <c r="BN6" s="35" t="str">
        <f t="shared" si="7"/>
        <v>-</v>
      </c>
      <c r="BO6" s="35">
        <f t="shared" si="7"/>
        <v>708.89</v>
      </c>
      <c r="BP6" s="34" t="str">
        <f>IF(BP7="","",IF(BP7="-","【-】","【"&amp;SUBSTITUTE(TEXT(BP7,"#,##0.00"),"-","△")&amp;"】"))</f>
        <v>【682.51】</v>
      </c>
      <c r="BQ6" s="35" t="str">
        <f>IF(BQ7="",NA(),BQ7)</f>
        <v>-</v>
      </c>
      <c r="BR6" s="35" t="str">
        <f t="shared" ref="BR6:BZ6" si="8">IF(BR7="",NA(),BR7)</f>
        <v>-</v>
      </c>
      <c r="BS6" s="35" t="str">
        <f t="shared" si="8"/>
        <v>-</v>
      </c>
      <c r="BT6" s="35" t="str">
        <f t="shared" si="8"/>
        <v>-</v>
      </c>
      <c r="BU6" s="35">
        <f t="shared" si="8"/>
        <v>66.23</v>
      </c>
      <c r="BV6" s="35" t="str">
        <f t="shared" si="8"/>
        <v>-</v>
      </c>
      <c r="BW6" s="35" t="str">
        <f t="shared" si="8"/>
        <v>-</v>
      </c>
      <c r="BX6" s="35" t="str">
        <f t="shared" si="8"/>
        <v>-</v>
      </c>
      <c r="BY6" s="35" t="str">
        <f t="shared" si="8"/>
        <v>-</v>
      </c>
      <c r="BZ6" s="35">
        <f t="shared" si="8"/>
        <v>97.91</v>
      </c>
      <c r="CA6" s="34" t="str">
        <f>IF(CA7="","",IF(CA7="-","【-】","【"&amp;SUBSTITUTE(TEXT(CA7,"#,##0.00"),"-","△")&amp;"】"))</f>
        <v>【100.34】</v>
      </c>
      <c r="CB6" s="35" t="str">
        <f>IF(CB7="",NA(),CB7)</f>
        <v>-</v>
      </c>
      <c r="CC6" s="35" t="str">
        <f t="shared" ref="CC6:CK6" si="9">IF(CC7="",NA(),CC7)</f>
        <v>-</v>
      </c>
      <c r="CD6" s="35" t="str">
        <f t="shared" si="9"/>
        <v>-</v>
      </c>
      <c r="CE6" s="35" t="str">
        <f t="shared" si="9"/>
        <v>-</v>
      </c>
      <c r="CF6" s="35">
        <f t="shared" si="9"/>
        <v>177.4</v>
      </c>
      <c r="CG6" s="35" t="str">
        <f t="shared" si="9"/>
        <v>-</v>
      </c>
      <c r="CH6" s="35" t="str">
        <f t="shared" si="9"/>
        <v>-</v>
      </c>
      <c r="CI6" s="35" t="str">
        <f t="shared" si="9"/>
        <v>-</v>
      </c>
      <c r="CJ6" s="35" t="str">
        <f t="shared" si="9"/>
        <v>-</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61.32</v>
      </c>
      <c r="CW6" s="34" t="str">
        <f>IF(CW7="","",IF(CW7="-","【-】","【"&amp;SUBSTITUTE(TEXT(CW7,"#,##0.00"),"-","△")&amp;"】"))</f>
        <v>【59.64】</v>
      </c>
      <c r="CX6" s="35" t="str">
        <f>IF(CX7="",NA(),CX7)</f>
        <v>-</v>
      </c>
      <c r="CY6" s="35" t="str">
        <f t="shared" ref="CY6:DG6" si="11">IF(CY7="",NA(),CY7)</f>
        <v>-</v>
      </c>
      <c r="CZ6" s="35" t="str">
        <f t="shared" si="11"/>
        <v>-</v>
      </c>
      <c r="DA6" s="35" t="str">
        <f t="shared" si="11"/>
        <v>-</v>
      </c>
      <c r="DB6" s="35">
        <f t="shared" si="11"/>
        <v>97.48</v>
      </c>
      <c r="DC6" s="35" t="str">
        <f t="shared" si="11"/>
        <v>-</v>
      </c>
      <c r="DD6" s="35" t="str">
        <f t="shared" si="11"/>
        <v>-</v>
      </c>
      <c r="DE6" s="35" t="str">
        <f t="shared" si="11"/>
        <v>-</v>
      </c>
      <c r="DF6" s="35" t="str">
        <f t="shared" si="11"/>
        <v>-</v>
      </c>
      <c r="DG6" s="35">
        <f t="shared" si="11"/>
        <v>94.58</v>
      </c>
      <c r="DH6" s="34" t="str">
        <f>IF(DH7="","",IF(DH7="-","【-】","【"&amp;SUBSTITUTE(TEXT(DH7,"#,##0.00"),"-","△")&amp;"】"))</f>
        <v>【95.35】</v>
      </c>
      <c r="DI6" s="35" t="str">
        <f>IF(DI7="",NA(),DI7)</f>
        <v>-</v>
      </c>
      <c r="DJ6" s="35" t="str">
        <f t="shared" ref="DJ6:DR6" si="12">IF(DJ7="",NA(),DJ7)</f>
        <v>-</v>
      </c>
      <c r="DK6" s="35" t="str">
        <f t="shared" si="12"/>
        <v>-</v>
      </c>
      <c r="DL6" s="35" t="str">
        <f t="shared" si="12"/>
        <v>-</v>
      </c>
      <c r="DM6" s="35">
        <f t="shared" si="12"/>
        <v>3.61</v>
      </c>
      <c r="DN6" s="35" t="str">
        <f t="shared" si="12"/>
        <v>-</v>
      </c>
      <c r="DO6" s="35" t="str">
        <f t="shared" si="12"/>
        <v>-</v>
      </c>
      <c r="DP6" s="35" t="str">
        <f t="shared" si="12"/>
        <v>-</v>
      </c>
      <c r="DQ6" s="35" t="str">
        <f t="shared" si="12"/>
        <v>-</v>
      </c>
      <c r="DR6" s="35">
        <f t="shared" si="12"/>
        <v>31.01</v>
      </c>
      <c r="DS6" s="34" t="str">
        <f>IF(DS7="","",IF(DS7="-","【-】","【"&amp;SUBSTITUTE(TEXT(DS7,"#,##0.00"),"-","△")&amp;"】"))</f>
        <v>【38.57】</v>
      </c>
      <c r="DT6" s="35" t="str">
        <f>IF(DT7="",NA(),DT7)</f>
        <v>-</v>
      </c>
      <c r="DU6" s="35" t="str">
        <f t="shared" ref="DU6:EC6" si="13">IF(DU7="",NA(),DU7)</f>
        <v>-</v>
      </c>
      <c r="DV6" s="35" t="str">
        <f t="shared" si="13"/>
        <v>-</v>
      </c>
      <c r="DW6" s="35" t="str">
        <f t="shared" si="13"/>
        <v>-</v>
      </c>
      <c r="DX6" s="35">
        <f t="shared" si="13"/>
        <v>0.22</v>
      </c>
      <c r="DY6" s="35" t="str">
        <f t="shared" si="13"/>
        <v>-</v>
      </c>
      <c r="DZ6" s="35" t="str">
        <f t="shared" si="13"/>
        <v>-</v>
      </c>
      <c r="EA6" s="35" t="str">
        <f t="shared" si="13"/>
        <v>-</v>
      </c>
      <c r="EB6" s="35" t="str">
        <f t="shared" si="13"/>
        <v>-</v>
      </c>
      <c r="EC6" s="35">
        <f t="shared" si="13"/>
        <v>4.95</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0.19</v>
      </c>
      <c r="EO6" s="34" t="str">
        <f>IF(EO7="","",IF(EO7="-","【-】","【"&amp;SUBSTITUTE(TEXT(EO7,"#,##0.00"),"-","△")&amp;"】"))</f>
        <v>【0.22】</v>
      </c>
    </row>
    <row r="7" spans="1:148" s="36" customFormat="1" x14ac:dyDescent="0.15">
      <c r="A7" s="28"/>
      <c r="B7" s="37">
        <v>2019</v>
      </c>
      <c r="C7" s="37">
        <v>122114</v>
      </c>
      <c r="D7" s="37">
        <v>46</v>
      </c>
      <c r="E7" s="37">
        <v>17</v>
      </c>
      <c r="F7" s="37">
        <v>1</v>
      </c>
      <c r="G7" s="37">
        <v>0</v>
      </c>
      <c r="H7" s="37" t="s">
        <v>96</v>
      </c>
      <c r="I7" s="37" t="s">
        <v>97</v>
      </c>
      <c r="J7" s="37" t="s">
        <v>98</v>
      </c>
      <c r="K7" s="37" t="s">
        <v>99</v>
      </c>
      <c r="L7" s="37" t="s">
        <v>100</v>
      </c>
      <c r="M7" s="37" t="s">
        <v>101</v>
      </c>
      <c r="N7" s="38" t="s">
        <v>102</v>
      </c>
      <c r="O7" s="38">
        <v>91.61</v>
      </c>
      <c r="P7" s="38">
        <v>76.83</v>
      </c>
      <c r="Q7" s="38">
        <v>85.22</v>
      </c>
      <c r="R7" s="38">
        <v>1980</v>
      </c>
      <c r="S7" s="38">
        <v>132735</v>
      </c>
      <c r="T7" s="38">
        <v>213.84</v>
      </c>
      <c r="U7" s="38">
        <v>620.72</v>
      </c>
      <c r="V7" s="38">
        <v>102301</v>
      </c>
      <c r="W7" s="38">
        <v>18.55</v>
      </c>
      <c r="X7" s="38">
        <v>5514.88</v>
      </c>
      <c r="Y7" s="38" t="s">
        <v>102</v>
      </c>
      <c r="Z7" s="38" t="s">
        <v>102</v>
      </c>
      <c r="AA7" s="38" t="s">
        <v>102</v>
      </c>
      <c r="AB7" s="38" t="s">
        <v>102</v>
      </c>
      <c r="AC7" s="38">
        <v>103.94</v>
      </c>
      <c r="AD7" s="38" t="s">
        <v>102</v>
      </c>
      <c r="AE7" s="38" t="s">
        <v>102</v>
      </c>
      <c r="AF7" s="38" t="s">
        <v>102</v>
      </c>
      <c r="AG7" s="38" t="s">
        <v>102</v>
      </c>
      <c r="AH7" s="38">
        <v>107.03</v>
      </c>
      <c r="AI7" s="38">
        <v>108.07</v>
      </c>
      <c r="AJ7" s="38" t="s">
        <v>102</v>
      </c>
      <c r="AK7" s="38" t="s">
        <v>102</v>
      </c>
      <c r="AL7" s="38" t="s">
        <v>102</v>
      </c>
      <c r="AM7" s="38" t="s">
        <v>102</v>
      </c>
      <c r="AN7" s="38">
        <v>0</v>
      </c>
      <c r="AO7" s="38" t="s">
        <v>102</v>
      </c>
      <c r="AP7" s="38" t="s">
        <v>102</v>
      </c>
      <c r="AQ7" s="38" t="s">
        <v>102</v>
      </c>
      <c r="AR7" s="38" t="s">
        <v>102</v>
      </c>
      <c r="AS7" s="38">
        <v>7.69</v>
      </c>
      <c r="AT7" s="38">
        <v>3.09</v>
      </c>
      <c r="AU7" s="38" t="s">
        <v>102</v>
      </c>
      <c r="AV7" s="38" t="s">
        <v>102</v>
      </c>
      <c r="AW7" s="38" t="s">
        <v>102</v>
      </c>
      <c r="AX7" s="38" t="s">
        <v>102</v>
      </c>
      <c r="AY7" s="38">
        <v>81.34</v>
      </c>
      <c r="AZ7" s="38" t="s">
        <v>102</v>
      </c>
      <c r="BA7" s="38" t="s">
        <v>102</v>
      </c>
      <c r="BB7" s="38" t="s">
        <v>102</v>
      </c>
      <c r="BC7" s="38" t="s">
        <v>102</v>
      </c>
      <c r="BD7" s="38">
        <v>73.02</v>
      </c>
      <c r="BE7" s="38">
        <v>69.540000000000006</v>
      </c>
      <c r="BF7" s="38" t="s">
        <v>102</v>
      </c>
      <c r="BG7" s="38" t="s">
        <v>102</v>
      </c>
      <c r="BH7" s="38" t="s">
        <v>102</v>
      </c>
      <c r="BI7" s="38" t="s">
        <v>102</v>
      </c>
      <c r="BJ7" s="38">
        <v>307.92</v>
      </c>
      <c r="BK7" s="38" t="s">
        <v>102</v>
      </c>
      <c r="BL7" s="38" t="s">
        <v>102</v>
      </c>
      <c r="BM7" s="38" t="s">
        <v>102</v>
      </c>
      <c r="BN7" s="38" t="s">
        <v>102</v>
      </c>
      <c r="BO7" s="38">
        <v>708.89</v>
      </c>
      <c r="BP7" s="38">
        <v>682.51</v>
      </c>
      <c r="BQ7" s="38" t="s">
        <v>102</v>
      </c>
      <c r="BR7" s="38" t="s">
        <v>102</v>
      </c>
      <c r="BS7" s="38" t="s">
        <v>102</v>
      </c>
      <c r="BT7" s="38" t="s">
        <v>102</v>
      </c>
      <c r="BU7" s="38">
        <v>66.23</v>
      </c>
      <c r="BV7" s="38" t="s">
        <v>102</v>
      </c>
      <c r="BW7" s="38" t="s">
        <v>102</v>
      </c>
      <c r="BX7" s="38" t="s">
        <v>102</v>
      </c>
      <c r="BY7" s="38" t="s">
        <v>102</v>
      </c>
      <c r="BZ7" s="38">
        <v>97.91</v>
      </c>
      <c r="CA7" s="38">
        <v>100.34</v>
      </c>
      <c r="CB7" s="38" t="s">
        <v>102</v>
      </c>
      <c r="CC7" s="38" t="s">
        <v>102</v>
      </c>
      <c r="CD7" s="38" t="s">
        <v>102</v>
      </c>
      <c r="CE7" s="38" t="s">
        <v>102</v>
      </c>
      <c r="CF7" s="38">
        <v>177.4</v>
      </c>
      <c r="CG7" s="38" t="s">
        <v>102</v>
      </c>
      <c r="CH7" s="38" t="s">
        <v>102</v>
      </c>
      <c r="CI7" s="38" t="s">
        <v>102</v>
      </c>
      <c r="CJ7" s="38" t="s">
        <v>102</v>
      </c>
      <c r="CK7" s="38">
        <v>144.11000000000001</v>
      </c>
      <c r="CL7" s="38">
        <v>136.15</v>
      </c>
      <c r="CM7" s="38" t="s">
        <v>102</v>
      </c>
      <c r="CN7" s="38" t="s">
        <v>102</v>
      </c>
      <c r="CO7" s="38" t="s">
        <v>102</v>
      </c>
      <c r="CP7" s="38" t="s">
        <v>102</v>
      </c>
      <c r="CQ7" s="38" t="s">
        <v>102</v>
      </c>
      <c r="CR7" s="38" t="s">
        <v>102</v>
      </c>
      <c r="CS7" s="38" t="s">
        <v>102</v>
      </c>
      <c r="CT7" s="38" t="s">
        <v>102</v>
      </c>
      <c r="CU7" s="38" t="s">
        <v>102</v>
      </c>
      <c r="CV7" s="38">
        <v>61.32</v>
      </c>
      <c r="CW7" s="38">
        <v>59.64</v>
      </c>
      <c r="CX7" s="38" t="s">
        <v>102</v>
      </c>
      <c r="CY7" s="38" t="s">
        <v>102</v>
      </c>
      <c r="CZ7" s="38" t="s">
        <v>102</v>
      </c>
      <c r="DA7" s="38" t="s">
        <v>102</v>
      </c>
      <c r="DB7" s="38">
        <v>97.48</v>
      </c>
      <c r="DC7" s="38" t="s">
        <v>102</v>
      </c>
      <c r="DD7" s="38" t="s">
        <v>102</v>
      </c>
      <c r="DE7" s="38" t="s">
        <v>102</v>
      </c>
      <c r="DF7" s="38" t="s">
        <v>102</v>
      </c>
      <c r="DG7" s="38">
        <v>94.58</v>
      </c>
      <c r="DH7" s="38">
        <v>95.35</v>
      </c>
      <c r="DI7" s="38" t="s">
        <v>102</v>
      </c>
      <c r="DJ7" s="38" t="s">
        <v>102</v>
      </c>
      <c r="DK7" s="38" t="s">
        <v>102</v>
      </c>
      <c r="DL7" s="38" t="s">
        <v>102</v>
      </c>
      <c r="DM7" s="38">
        <v>3.61</v>
      </c>
      <c r="DN7" s="38" t="s">
        <v>102</v>
      </c>
      <c r="DO7" s="38" t="s">
        <v>102</v>
      </c>
      <c r="DP7" s="38" t="s">
        <v>102</v>
      </c>
      <c r="DQ7" s="38" t="s">
        <v>102</v>
      </c>
      <c r="DR7" s="38">
        <v>31.01</v>
      </c>
      <c r="DS7" s="38">
        <v>38.57</v>
      </c>
      <c r="DT7" s="38" t="s">
        <v>102</v>
      </c>
      <c r="DU7" s="38" t="s">
        <v>102</v>
      </c>
      <c r="DV7" s="38" t="s">
        <v>102</v>
      </c>
      <c r="DW7" s="38" t="s">
        <v>102</v>
      </c>
      <c r="DX7" s="38">
        <v>0.22</v>
      </c>
      <c r="DY7" s="38" t="s">
        <v>102</v>
      </c>
      <c r="DZ7" s="38" t="s">
        <v>102</v>
      </c>
      <c r="EA7" s="38" t="s">
        <v>102</v>
      </c>
      <c r="EB7" s="38" t="s">
        <v>102</v>
      </c>
      <c r="EC7" s="38">
        <v>4.95</v>
      </c>
      <c r="ED7" s="38">
        <v>5.9</v>
      </c>
      <c r="EE7" s="38" t="s">
        <v>102</v>
      </c>
      <c r="EF7" s="38" t="s">
        <v>102</v>
      </c>
      <c r="EG7" s="38" t="s">
        <v>102</v>
      </c>
      <c r="EH7" s="38" t="s">
        <v>102</v>
      </c>
      <c r="EI7" s="38">
        <v>0</v>
      </c>
      <c r="EJ7" s="38" t="s">
        <v>102</v>
      </c>
      <c r="EK7" s="38" t="s">
        <v>102</v>
      </c>
      <c r="EL7" s="38" t="s">
        <v>102</v>
      </c>
      <c r="EM7" s="38" t="s">
        <v>102</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2021-01-22T04:39:04Z</cp:lastPrinted>
  <dcterms:created xsi:type="dcterms:W3CDTF">2020-12-04T02:25:33Z</dcterms:created>
  <dcterms:modified xsi:type="dcterms:W3CDTF">2021-02-20T07:24:28Z</dcterms:modified>
  <cp:category/>
</cp:coreProperties>
</file>