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lijWV3ILoE3SZgA5Q1mSh5W26M0y0+oRyxOtdKRsLqPDm7fVg9zIwWokRxv1ecV509vQJxGQo/hiIskHRUaD6Q==" workbookSaltValue="w4+XjELoG+ew/l7xlGJYd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HJ30" i="4"/>
  <c r="IT76" i="4"/>
  <c r="CS51" i="4"/>
  <c r="CS30" i="4"/>
  <c r="C11" i="5"/>
  <c r="D11" i="5"/>
  <c r="E11" i="5"/>
  <c r="B11" i="5"/>
  <c r="BK76" i="4" l="1"/>
  <c r="LH51" i="4"/>
  <c r="LT76" i="4"/>
  <c r="GQ51" i="4"/>
  <c r="LH30" i="4"/>
  <c r="IE76" i="4"/>
  <c r="BZ51" i="4"/>
  <c r="GQ30" i="4"/>
  <c r="BZ30" i="4"/>
  <c r="BG51" i="4"/>
  <c r="BG30" i="4"/>
  <c r="AV76" i="4"/>
  <c r="KO51" i="4"/>
  <c r="FX30" i="4"/>
  <c r="LE76" i="4"/>
  <c r="FX51" i="4"/>
  <c r="KO30" i="4"/>
  <c r="HP76" i="4"/>
  <c r="HA76" i="4"/>
  <c r="AN51" i="4"/>
  <c r="FE30" i="4"/>
  <c r="AN30" i="4"/>
  <c r="AG76" i="4"/>
  <c r="JV51" i="4"/>
  <c r="KP76" i="4"/>
  <c r="FE51" i="4"/>
  <c r="JV30" i="4"/>
  <c r="KA76" i="4"/>
  <c r="EL51" i="4"/>
  <c r="JC30" i="4"/>
  <c r="GL76" i="4"/>
  <c r="U51" i="4"/>
  <c r="EL30" i="4"/>
  <c r="U30" i="4"/>
  <c r="R76" i="4"/>
  <c r="JC51"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<sst xmlns="http://schemas.openxmlformats.org/spreadsheetml/2006/main" count="278" uniqueCount="131">
  <si>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</si>
  <si>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</si>
  <si>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</si>
  <si>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</si>
  <si>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</si>
  <si>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</si>
  <si>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</si>
  <si>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</si>
  <si>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</si>
  <si>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</si>
  <si>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</si>
  <si>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</si>
  <si>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</si>
  <si>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</si>
  <si>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</si>
  <si>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</si>
  <si>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</si>
  <si>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</si>
  <si>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</si>
  <si>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</si>
  <si>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</si>
  <si>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</si>
  <si>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</si>
  <si>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</si>
  <si>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</si>
  <si>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</si>
  <si>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</si>
  <si>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</si>
  <si>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</si>
  <si>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</si>
  <si>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</si>
  <si>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</si>
  <si>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</si>
  <si>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</si>
  <si>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</si>
  <si>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</si>
  <si>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</si>
  <si>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</si>
  <si>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</si>
  <si>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</si>
  <si>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</si>
  <si>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</si>
  <si>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</si>
  <si>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</si>
  <si>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</si>
  <si>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</si>
  <si>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</si>
  <si>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</si>
  <si>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</si>
  <si>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</si>
  <si>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</si>
  <si>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</si>
  <si>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</si>
  <si>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</si>
  <si>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</si>
  <si>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</si>
  <si>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</si>
  <si>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</si>
  <si>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</si>
  <si>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</si>
  <si>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</si>
  <si>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</si>
  <si>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</si>
  <si>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</si>
  <si>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</si>
  <si>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</si>
  <si>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</si>
  <si>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</si>
  <si>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</si>
  <si>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</si>
  <si>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</si>
  <si>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</si>
  <si>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</si>
  <si>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</si>
  <si>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</si>
  <si>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</si>
  <si>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</si>
  <si>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</si>
  <si>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</si>
  <si>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</si>
  <si>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</si>
  <si>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</si>
  <si>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</si>
  <si>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</si>
  <si>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</si>
  <si>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</si>
  <si>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</si>
  <si>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</si>
  <si>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</si>
  <si>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</si>
  <si>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</si>
  <si>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</si>
  <si>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</si>
  <si>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</si>
  <si>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</si>
  <si>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</si>
  <si>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</si>
  <si>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</si>
  <si>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</si>
  <si>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</si>
  <si>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</si>
  <si>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</si>
  <si>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</si>
  <si>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</si>
  <si>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</si>
  <si>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</si>
  <si>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</si>
  <si>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</si>
  <si>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</si>
  <si>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成田市</t>
  </si>
  <si>
    <t>東和田駐車場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</si>
  <si>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</si>
  <si>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</si>
  <si>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</si>
  <si>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</si>
  <si>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</si>
  <si>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</si>
  <si>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</si>
  <si>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</si>
  <si>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</si>
  <si>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</si>
  <si>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</si>
  <si>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</si>
  <si>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</si>
  <si>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</si>
  <si>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</si>
  <si>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</si>
  <si>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入退場管理設備の耐用年数が経過しているため、今後状況を確認しながら、更新等について検討を進める。</t>
    <rPh sb="6" eb="8">
      <t>セツビ</t>
    </rPh>
    <rPh sb="9" eb="11">
      <t>タイヨウ</t>
    </rPh>
    <rPh sb="11" eb="13">
      <t>ネンスウ</t>
    </rPh>
    <rPh sb="14" eb="16">
      <t>ケイカ</t>
    </rPh>
    <rPh sb="37" eb="38">
      <t>トウ</t>
    </rPh>
    <phoneticPr fontId="5"/>
  </si>
  <si>
    <t>　収益的収支比率は、平均値を下回っているものの、例年150％以上で推移し、売上高GOP比率やEBITDAは平均を上回っており、民間に譲渡しても経営していけると考えられるが、東和田駐車場は新勝寺の近隣駐車場であり、市の観光施策と密接不可分であることから、引き続き公営企業として経営する必要がある。</t>
    <rPh sb="33" eb="35">
      <t>スイイ</t>
    </rPh>
    <rPh sb="37" eb="39">
      <t>ウリアゲ</t>
    </rPh>
    <rPh sb="39" eb="40">
      <t>ダカ</t>
    </rPh>
    <rPh sb="43" eb="45">
      <t>ヒリツ</t>
    </rPh>
    <rPh sb="53" eb="55">
      <t>ヘイキン</t>
    </rPh>
    <rPh sb="56" eb="58">
      <t>ウワマワ</t>
    </rPh>
    <rPh sb="63" eb="65">
      <t>ミンカン</t>
    </rPh>
    <rPh sb="66" eb="68">
      <t>ジョウト</t>
    </rPh>
    <rPh sb="71" eb="73">
      <t>ケイエイ</t>
    </rPh>
    <rPh sb="79" eb="80">
      <t>カンガ</t>
    </rPh>
    <rPh sb="86" eb="89">
      <t>トウワダ</t>
    </rPh>
    <rPh sb="89" eb="92">
      <t>チュウシャジョウ</t>
    </rPh>
    <rPh sb="106" eb="107">
      <t>シ</t>
    </rPh>
    <rPh sb="113" eb="115">
      <t>ミッセツ</t>
    </rPh>
    <rPh sb="115" eb="118">
      <t>フカブン</t>
    </rPh>
    <rPh sb="126" eb="127">
      <t>ヒ</t>
    </rPh>
    <rPh sb="128" eb="129">
      <t>ツヅ</t>
    </rPh>
    <rPh sb="130" eb="132">
      <t>コウエイ</t>
    </rPh>
    <rPh sb="132" eb="134">
      <t>キギョウ</t>
    </rPh>
    <rPh sb="137" eb="139">
      <t>ケイエイ</t>
    </rPh>
    <rPh sb="141" eb="143">
      <t>ヒツヨウ</t>
    </rPh>
    <phoneticPr fontId="5"/>
  </si>
  <si>
    <t>　本駐車場は、成田山新勝寺の近隣駐車場であり、繁忙期である5月の大型連休や、正月から節分までの期間等において多数の利用がある。
　なお、駅や商業施設からも近く、通勤を理由とした定期利用は1か月当たり340台程度あるが、定期駐車利用の延べ回数については把握しておらず、この表にはそれを含んでいない。</t>
    <rPh sb="1" eb="2">
      <t>ホン</t>
    </rPh>
    <rPh sb="2" eb="5">
      <t>チュウシャジョウ</t>
    </rPh>
    <rPh sb="7" eb="9">
      <t>ナリタ</t>
    </rPh>
    <rPh sb="9" eb="10">
      <t>ヤマ</t>
    </rPh>
    <rPh sb="54" eb="56">
      <t>タスウ</t>
    </rPh>
    <rPh sb="57" eb="59">
      <t>リヨウ</t>
    </rPh>
    <rPh sb="68" eb="69">
      <t>エキ</t>
    </rPh>
    <rPh sb="70" eb="72">
      <t>ショウギョウ</t>
    </rPh>
    <rPh sb="72" eb="74">
      <t>シセツ</t>
    </rPh>
    <rPh sb="77" eb="78">
      <t>チカ</t>
    </rPh>
    <rPh sb="80" eb="82">
      <t>ツウキン</t>
    </rPh>
    <rPh sb="83" eb="85">
      <t>リユウ</t>
    </rPh>
    <rPh sb="95" eb="96">
      <t>ゲツ</t>
    </rPh>
    <rPh sb="96" eb="97">
      <t>ア</t>
    </rPh>
    <rPh sb="102" eb="103">
      <t>ダイ</t>
    </rPh>
    <rPh sb="103" eb="105">
      <t>テイド</t>
    </rPh>
    <rPh sb="116" eb="117">
      <t>ノ</t>
    </rPh>
    <rPh sb="118" eb="119">
      <t>カイ</t>
    </rPh>
    <rPh sb="135" eb="136">
      <t>ヒョウ</t>
    </rPh>
    <rPh sb="141" eb="142">
      <t>フク</t>
    </rPh>
    <phoneticPr fontId="5"/>
  </si>
  <si>
    <t>　他会計からの補助なく収支は安定しているが、収益的収支比率など、他駐車場施設の平均値より低い指標があるため、今後も収支のバランスに注意しながら引き続き健全な経営に努める必要がある。
　設備更新についても、適正な時期を見極めながら検討していく。
　なお、市の観光施策と密接不可分であることから、引き続き公営企業として経営する必要がある。</t>
    <rPh sb="11" eb="13">
      <t>シュウシ</t>
    </rPh>
    <rPh sb="46" eb="48">
      <t>シヒョウ</t>
    </rPh>
    <rPh sb="108" eb="110">
      <t>ミキワ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</si>
</sst>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246.7</c:v>
                </c:pt>
                <c:pt idx="1">
                  <c:v>161.30000000000001</c:v>
                </c:pt>
                <c:pt idx="2">
                  <c:v>241</c:v>
                </c:pt>
                <c:pt idx="3">
                  <c:v>249.9</c:v>
                </c:pt>
                <c:pt idx="4">
                  <c:v>263.8</c:v>
                </c:pt>
              </c:numCache>
            </c:numRef>
          </c:val>
          <c:extLst>
            <c:ext xmlns:c16="http://schemas.microsoft.com/office/drawing/2014/chart" uri="{C3380CC4-5D6E-409C-BE32-E72D297353CC}">
              <c16:uniqueId val="{00000000-FCF1-4B4A-925F-DA7FBD2102E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FCF1-4B4A-925F-DA7FBD2102E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5A-4B32-AE71-34BD19FE46A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B35A-4B32-AE71-34BD19FE46A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27CE-495A-A7AF-3A7C84AFE41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7CE-495A-A7AF-3A7C84AFE41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5F6-43D0-9479-A235A3057D6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5F6-43D0-9479-A235A3057D6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64-4814-A5BB-BE4069D578E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B264-4814-A5BB-BE4069D578E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6DE-4A54-96B6-14608DDDE20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A6DE-4A54-96B6-14608DDDE20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19.600000000000001</c:v>
                </c:pt>
                <c:pt idx="1">
                  <c:v>20</c:v>
                </c:pt>
                <c:pt idx="2">
                  <c:v>20.2</c:v>
                </c:pt>
                <c:pt idx="3">
                  <c:v>20.2</c:v>
                </c:pt>
                <c:pt idx="4">
                  <c:v>20.6</c:v>
                </c:pt>
              </c:numCache>
            </c:numRef>
          </c:val>
          <c:extLst>
            <c:ext xmlns:c16="http://schemas.microsoft.com/office/drawing/2014/chart" uri="{C3380CC4-5D6E-409C-BE32-E72D297353CC}">
              <c16:uniqueId val="{00000000-F484-4C03-9609-01DCDEFDE2F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F484-4C03-9609-01DCDEFDE2F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59.5</c:v>
                </c:pt>
                <c:pt idx="1">
                  <c:v>38</c:v>
                </c:pt>
                <c:pt idx="2">
                  <c:v>59</c:v>
                </c:pt>
                <c:pt idx="3">
                  <c:v>59.9</c:v>
                </c:pt>
                <c:pt idx="4">
                  <c:v>62</c:v>
                </c:pt>
              </c:numCache>
            </c:numRef>
          </c:val>
          <c:extLst>
            <c:ext xmlns:c16="http://schemas.microsoft.com/office/drawing/2014/chart" uri="{C3380CC4-5D6E-409C-BE32-E72D297353CC}">
              <c16:uniqueId val="{00000000-2BFF-4902-A830-FA0CF68AD65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2BFF-4902-A830-FA0CF68AD65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22909</c:v>
                </c:pt>
                <c:pt idx="1">
                  <c:v>13807</c:v>
                </c:pt>
                <c:pt idx="2">
                  <c:v>38807</c:v>
                </c:pt>
                <c:pt idx="3">
                  <c:v>39382</c:v>
                </c:pt>
                <c:pt idx="4">
                  <c:v>40650</c:v>
                </c:pt>
              </c:numCache>
            </c:numRef>
          </c:val>
          <c:extLst>
            <c:ext xmlns:c16="http://schemas.microsoft.com/office/drawing/2014/chart" uri="{C3380CC4-5D6E-409C-BE32-E72D297353CC}">
              <c16:uniqueId val="{00000000-2634-49FF-91D1-8EB8BE4199E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2634-49FF-91D1-8EB8BE4199E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千葉県成田市　東和田駐車場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20145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530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246.7</v>
      </c>
      <c r="V31" s="110"/>
      <c r="W31" s="110"/>
      <c r="X31" s="110"/>
      <c r="Y31" s="110"/>
      <c r="Z31" s="110"/>
      <c r="AA31" s="110"/>
      <c r="AB31" s="110"/>
      <c r="AC31" s="110"/>
      <c r="AD31" s="110"/>
      <c r="AE31" s="110"/>
      <c r="AF31" s="110"/>
      <c r="AG31" s="110"/>
      <c r="AH31" s="110"/>
      <c r="AI31" s="110"/>
      <c r="AJ31" s="110"/>
      <c r="AK31" s="110"/>
      <c r="AL31" s="110"/>
      <c r="AM31" s="110"/>
      <c r="AN31" s="110">
        <f>データ!Z7</f>
        <v>161.30000000000001</v>
      </c>
      <c r="AO31" s="110"/>
      <c r="AP31" s="110"/>
      <c r="AQ31" s="110"/>
      <c r="AR31" s="110"/>
      <c r="AS31" s="110"/>
      <c r="AT31" s="110"/>
      <c r="AU31" s="110"/>
      <c r="AV31" s="110"/>
      <c r="AW31" s="110"/>
      <c r="AX31" s="110"/>
      <c r="AY31" s="110"/>
      <c r="AZ31" s="110"/>
      <c r="BA31" s="110"/>
      <c r="BB31" s="110"/>
      <c r="BC31" s="110"/>
      <c r="BD31" s="110"/>
      <c r="BE31" s="110"/>
      <c r="BF31" s="110"/>
      <c r="BG31" s="110">
        <f>データ!AA7</f>
        <v>241</v>
      </c>
      <c r="BH31" s="110"/>
      <c r="BI31" s="110"/>
      <c r="BJ31" s="110"/>
      <c r="BK31" s="110"/>
      <c r="BL31" s="110"/>
      <c r="BM31" s="110"/>
      <c r="BN31" s="110"/>
      <c r="BO31" s="110"/>
      <c r="BP31" s="110"/>
      <c r="BQ31" s="110"/>
      <c r="BR31" s="110"/>
      <c r="BS31" s="110"/>
      <c r="BT31" s="110"/>
      <c r="BU31" s="110"/>
      <c r="BV31" s="110"/>
      <c r="BW31" s="110"/>
      <c r="BX31" s="110"/>
      <c r="BY31" s="110"/>
      <c r="BZ31" s="110">
        <f>データ!AB7</f>
        <v>249.9</v>
      </c>
      <c r="CA31" s="110"/>
      <c r="CB31" s="110"/>
      <c r="CC31" s="110"/>
      <c r="CD31" s="110"/>
      <c r="CE31" s="110"/>
      <c r="CF31" s="110"/>
      <c r="CG31" s="110"/>
      <c r="CH31" s="110"/>
      <c r="CI31" s="110"/>
      <c r="CJ31" s="110"/>
      <c r="CK31" s="110"/>
      <c r="CL31" s="110"/>
      <c r="CM31" s="110"/>
      <c r="CN31" s="110"/>
      <c r="CO31" s="110"/>
      <c r="CP31" s="110"/>
      <c r="CQ31" s="110"/>
      <c r="CR31" s="110"/>
      <c r="CS31" s="110">
        <f>データ!AC7</f>
        <v>263.8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19.600000000000001</v>
      </c>
      <c r="JD31" s="81"/>
      <c r="JE31" s="81"/>
      <c r="JF31" s="81"/>
      <c r="JG31" s="81"/>
      <c r="JH31" s="81"/>
      <c r="JI31" s="81"/>
      <c r="JJ31" s="81"/>
      <c r="JK31" s="81"/>
      <c r="JL31" s="81"/>
      <c r="JM31" s="81"/>
      <c r="JN31" s="81"/>
      <c r="JO31" s="81"/>
      <c r="JP31" s="81"/>
      <c r="JQ31" s="81"/>
      <c r="JR31" s="81"/>
      <c r="JS31" s="81"/>
      <c r="JT31" s="81"/>
      <c r="JU31" s="82"/>
      <c r="JV31" s="80">
        <f>データ!DL7</f>
        <v>20</v>
      </c>
      <c r="JW31" s="81"/>
      <c r="JX31" s="81"/>
      <c r="JY31" s="81"/>
      <c r="JZ31" s="81"/>
      <c r="KA31" s="81"/>
      <c r="KB31" s="81"/>
      <c r="KC31" s="81"/>
      <c r="KD31" s="81"/>
      <c r="KE31" s="81"/>
      <c r="KF31" s="81"/>
      <c r="KG31" s="81"/>
      <c r="KH31" s="81"/>
      <c r="KI31" s="81"/>
      <c r="KJ31" s="81"/>
      <c r="KK31" s="81"/>
      <c r="KL31" s="81"/>
      <c r="KM31" s="81"/>
      <c r="KN31" s="82"/>
      <c r="KO31" s="80">
        <f>データ!DM7</f>
        <v>20.2</v>
      </c>
      <c r="KP31" s="81"/>
      <c r="KQ31" s="81"/>
      <c r="KR31" s="81"/>
      <c r="KS31" s="81"/>
      <c r="KT31" s="81"/>
      <c r="KU31" s="81"/>
      <c r="KV31" s="81"/>
      <c r="KW31" s="81"/>
      <c r="KX31" s="81"/>
      <c r="KY31" s="81"/>
      <c r="KZ31" s="81"/>
      <c r="LA31" s="81"/>
      <c r="LB31" s="81"/>
      <c r="LC31" s="81"/>
      <c r="LD31" s="81"/>
      <c r="LE31" s="81"/>
      <c r="LF31" s="81"/>
      <c r="LG31" s="82"/>
      <c r="LH31" s="80">
        <f>データ!DN7</f>
        <v>20.2</v>
      </c>
      <c r="LI31" s="81"/>
      <c r="LJ31" s="81"/>
      <c r="LK31" s="81"/>
      <c r="LL31" s="81"/>
      <c r="LM31" s="81"/>
      <c r="LN31" s="81"/>
      <c r="LO31" s="81"/>
      <c r="LP31" s="81"/>
      <c r="LQ31" s="81"/>
      <c r="LR31" s="81"/>
      <c r="LS31" s="81"/>
      <c r="LT31" s="81"/>
      <c r="LU31" s="81"/>
      <c r="LV31" s="81"/>
      <c r="LW31" s="81"/>
      <c r="LX31" s="81"/>
      <c r="LY31" s="81"/>
      <c r="LZ31" s="82"/>
      <c r="MA31" s="80">
        <f>データ!DO7</f>
        <v>20.6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59.5</v>
      </c>
      <c r="EM52" s="110"/>
      <c r="EN52" s="110"/>
      <c r="EO52" s="110"/>
      <c r="EP52" s="110"/>
      <c r="EQ52" s="110"/>
      <c r="ER52" s="110"/>
      <c r="ES52" s="110"/>
      <c r="ET52" s="110"/>
      <c r="EU52" s="110"/>
      <c r="EV52" s="110"/>
      <c r="EW52" s="110"/>
      <c r="EX52" s="110"/>
      <c r="EY52" s="110"/>
      <c r="EZ52" s="110"/>
      <c r="FA52" s="110"/>
      <c r="FB52" s="110"/>
      <c r="FC52" s="110"/>
      <c r="FD52" s="110"/>
      <c r="FE52" s="110">
        <f>データ!BG7</f>
        <v>38</v>
      </c>
      <c r="FF52" s="110"/>
      <c r="FG52" s="110"/>
      <c r="FH52" s="110"/>
      <c r="FI52" s="110"/>
      <c r="FJ52" s="110"/>
      <c r="FK52" s="110"/>
      <c r="FL52" s="110"/>
      <c r="FM52" s="110"/>
      <c r="FN52" s="110"/>
      <c r="FO52" s="110"/>
      <c r="FP52" s="110"/>
      <c r="FQ52" s="110"/>
      <c r="FR52" s="110"/>
      <c r="FS52" s="110"/>
      <c r="FT52" s="110"/>
      <c r="FU52" s="110"/>
      <c r="FV52" s="110"/>
      <c r="FW52" s="110"/>
      <c r="FX52" s="110">
        <f>データ!BH7</f>
        <v>59</v>
      </c>
      <c r="FY52" s="110"/>
      <c r="FZ52" s="110"/>
      <c r="GA52" s="110"/>
      <c r="GB52" s="110"/>
      <c r="GC52" s="110"/>
      <c r="GD52" s="110"/>
      <c r="GE52" s="110"/>
      <c r="GF52" s="110"/>
      <c r="GG52" s="110"/>
      <c r="GH52" s="110"/>
      <c r="GI52" s="110"/>
      <c r="GJ52" s="110"/>
      <c r="GK52" s="110"/>
      <c r="GL52" s="110"/>
      <c r="GM52" s="110"/>
      <c r="GN52" s="110"/>
      <c r="GO52" s="110"/>
      <c r="GP52" s="110"/>
      <c r="GQ52" s="110">
        <f>データ!BI7</f>
        <v>59.9</v>
      </c>
      <c r="GR52" s="110"/>
      <c r="GS52" s="110"/>
      <c r="GT52" s="110"/>
      <c r="GU52" s="110"/>
      <c r="GV52" s="110"/>
      <c r="GW52" s="110"/>
      <c r="GX52" s="110"/>
      <c r="GY52" s="110"/>
      <c r="GZ52" s="110"/>
      <c r="HA52" s="110"/>
      <c r="HB52" s="110"/>
      <c r="HC52" s="110"/>
      <c r="HD52" s="110"/>
      <c r="HE52" s="110"/>
      <c r="HF52" s="110"/>
      <c r="HG52" s="110"/>
      <c r="HH52" s="110"/>
      <c r="HI52" s="110"/>
      <c r="HJ52" s="110">
        <f>データ!BJ7</f>
        <v>62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22909</v>
      </c>
      <c r="JD52" s="106"/>
      <c r="JE52" s="106"/>
      <c r="JF52" s="106"/>
      <c r="JG52" s="106"/>
      <c r="JH52" s="106"/>
      <c r="JI52" s="106"/>
      <c r="JJ52" s="106"/>
      <c r="JK52" s="106"/>
      <c r="JL52" s="106"/>
      <c r="JM52" s="106"/>
      <c r="JN52" s="106"/>
      <c r="JO52" s="106"/>
      <c r="JP52" s="106"/>
      <c r="JQ52" s="106"/>
      <c r="JR52" s="106"/>
      <c r="JS52" s="106"/>
      <c r="JT52" s="106"/>
      <c r="JU52" s="106"/>
      <c r="JV52" s="106">
        <f>データ!BR7</f>
        <v>13807</v>
      </c>
      <c r="JW52" s="106"/>
      <c r="JX52" s="106"/>
      <c r="JY52" s="106"/>
      <c r="JZ52" s="106"/>
      <c r="KA52" s="106"/>
      <c r="KB52" s="106"/>
      <c r="KC52" s="106"/>
      <c r="KD52" s="106"/>
      <c r="KE52" s="106"/>
      <c r="KF52" s="106"/>
      <c r="KG52" s="106"/>
      <c r="KH52" s="106"/>
      <c r="KI52" s="106"/>
      <c r="KJ52" s="106"/>
      <c r="KK52" s="106"/>
      <c r="KL52" s="106"/>
      <c r="KM52" s="106"/>
      <c r="KN52" s="106"/>
      <c r="KO52" s="106">
        <f>データ!BS7</f>
        <v>38807</v>
      </c>
      <c r="KP52" s="106"/>
      <c r="KQ52" s="106"/>
      <c r="KR52" s="106"/>
      <c r="KS52" s="106"/>
      <c r="KT52" s="106"/>
      <c r="KU52" s="106"/>
      <c r="KV52" s="106"/>
      <c r="KW52" s="106"/>
      <c r="KX52" s="106"/>
      <c r="KY52" s="106"/>
      <c r="KZ52" s="106"/>
      <c r="LA52" s="106"/>
      <c r="LB52" s="106"/>
      <c r="LC52" s="106"/>
      <c r="LD52" s="106"/>
      <c r="LE52" s="106"/>
      <c r="LF52" s="106"/>
      <c r="LG52" s="106"/>
      <c r="LH52" s="106">
        <f>データ!BT7</f>
        <v>39382</v>
      </c>
      <c r="LI52" s="106"/>
      <c r="LJ52" s="106"/>
      <c r="LK52" s="106"/>
      <c r="LL52" s="106"/>
      <c r="LM52" s="106"/>
      <c r="LN52" s="106"/>
      <c r="LO52" s="106"/>
      <c r="LP52" s="106"/>
      <c r="LQ52" s="106"/>
      <c r="LR52" s="106"/>
      <c r="LS52" s="106"/>
      <c r="LT52" s="106"/>
      <c r="LU52" s="106"/>
      <c r="LV52" s="106"/>
      <c r="LW52" s="106"/>
      <c r="LX52" s="106"/>
      <c r="LY52" s="106"/>
      <c r="LZ52" s="106"/>
      <c r="MA52" s="106">
        <f>データ!BU7</f>
        <v>40650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705075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qzJakXNr8jO9mJ9ySH//sXOgKEsUAtATUXES5W8FHQ4EBO4mZJTuZ0zTV4ji/LIGcS6d7PTMu+ximkdPgPe9lA==" saltValue="7phdnqbgsZLibgZ5gxKWf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102</v>
      </c>
      <c r="BI5" s="59" t="s">
        <v>92</v>
      </c>
      <c r="BJ5" s="59" t="s">
        <v>103</v>
      </c>
      <c r="BK5" s="59" t="s">
        <v>94</v>
      </c>
      <c r="BL5" s="59" t="s">
        <v>95</v>
      </c>
      <c r="BM5" s="59" t="s">
        <v>96</v>
      </c>
      <c r="BN5" s="59" t="s">
        <v>97</v>
      </c>
      <c r="BO5" s="59" t="s">
        <v>98</v>
      </c>
      <c r="BP5" s="59" t="s">
        <v>99</v>
      </c>
      <c r="BQ5" s="59" t="s">
        <v>104</v>
      </c>
      <c r="BR5" s="59" t="s">
        <v>90</v>
      </c>
      <c r="BS5" s="59" t="s">
        <v>91</v>
      </c>
      <c r="BT5" s="59" t="s">
        <v>101</v>
      </c>
      <c r="BU5" s="59" t="s">
        <v>103</v>
      </c>
      <c r="BV5" s="59" t="s">
        <v>94</v>
      </c>
      <c r="BW5" s="59" t="s">
        <v>95</v>
      </c>
      <c r="BX5" s="59" t="s">
        <v>96</v>
      </c>
      <c r="BY5" s="59" t="s">
        <v>97</v>
      </c>
      <c r="BZ5" s="59" t="s">
        <v>98</v>
      </c>
      <c r="CA5" s="59" t="s">
        <v>99</v>
      </c>
      <c r="CB5" s="59" t="s">
        <v>89</v>
      </c>
      <c r="CC5" s="59" t="s">
        <v>100</v>
      </c>
      <c r="CD5" s="59" t="s">
        <v>91</v>
      </c>
      <c r="CE5" s="59" t="s">
        <v>92</v>
      </c>
      <c r="CF5" s="59" t="s">
        <v>93</v>
      </c>
      <c r="CG5" s="59" t="s">
        <v>94</v>
      </c>
      <c r="CH5" s="59" t="s">
        <v>95</v>
      </c>
      <c r="CI5" s="59" t="s">
        <v>96</v>
      </c>
      <c r="CJ5" s="59" t="s">
        <v>97</v>
      </c>
      <c r="CK5" s="59" t="s">
        <v>98</v>
      </c>
      <c r="CL5" s="59" t="s">
        <v>99</v>
      </c>
      <c r="CM5" s="150"/>
      <c r="CN5" s="150"/>
      <c r="CO5" s="59" t="s">
        <v>104</v>
      </c>
      <c r="CP5" s="59" t="s">
        <v>100</v>
      </c>
      <c r="CQ5" s="59" t="s">
        <v>91</v>
      </c>
      <c r="CR5" s="59" t="s">
        <v>92</v>
      </c>
      <c r="CS5" s="59" t="s">
        <v>93</v>
      </c>
      <c r="CT5" s="59" t="s">
        <v>94</v>
      </c>
      <c r="CU5" s="59" t="s">
        <v>95</v>
      </c>
      <c r="CV5" s="59" t="s">
        <v>96</v>
      </c>
      <c r="CW5" s="59" t="s">
        <v>97</v>
      </c>
      <c r="CX5" s="59" t="s">
        <v>98</v>
      </c>
      <c r="CY5" s="59" t="s">
        <v>99</v>
      </c>
      <c r="CZ5" s="59" t="s">
        <v>89</v>
      </c>
      <c r="DA5" s="59" t="s">
        <v>100</v>
      </c>
      <c r="DB5" s="59" t="s">
        <v>91</v>
      </c>
      <c r="DC5" s="59" t="s">
        <v>101</v>
      </c>
      <c r="DD5" s="59" t="s">
        <v>103</v>
      </c>
      <c r="DE5" s="59" t="s">
        <v>94</v>
      </c>
      <c r="DF5" s="59" t="s">
        <v>95</v>
      </c>
      <c r="DG5" s="59" t="s">
        <v>96</v>
      </c>
      <c r="DH5" s="59" t="s">
        <v>97</v>
      </c>
      <c r="DI5" s="59" t="s">
        <v>98</v>
      </c>
      <c r="DJ5" s="59" t="s">
        <v>35</v>
      </c>
      <c r="DK5" s="59" t="s">
        <v>89</v>
      </c>
      <c r="DL5" s="59" t="s">
        <v>100</v>
      </c>
      <c r="DM5" s="59" t="s">
        <v>102</v>
      </c>
      <c r="DN5" s="59" t="s">
        <v>92</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122114</v>
      </c>
      <c r="D6" s="60">
        <f t="shared" si="1"/>
        <v>47</v>
      </c>
      <c r="E6" s="60">
        <f t="shared" si="1"/>
        <v>14</v>
      </c>
      <c r="F6" s="60">
        <f t="shared" si="1"/>
        <v>0</v>
      </c>
      <c r="G6" s="60">
        <f t="shared" si="1"/>
        <v>4</v>
      </c>
      <c r="H6" s="60" t="str">
        <f>SUBSTITUTE(H8,"　","")</f>
        <v>千葉県成田市</v>
      </c>
      <c r="I6" s="60" t="str">
        <f t="shared" si="1"/>
        <v>東和田駐車場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44</v>
      </c>
      <c r="S6" s="62" t="str">
        <f t="shared" si="1"/>
        <v>商業施設</v>
      </c>
      <c r="T6" s="62" t="str">
        <f t="shared" si="1"/>
        <v>無</v>
      </c>
      <c r="U6" s="63">
        <f t="shared" si="1"/>
        <v>20145</v>
      </c>
      <c r="V6" s="63">
        <f t="shared" si="1"/>
        <v>530</v>
      </c>
      <c r="W6" s="63">
        <f t="shared" si="1"/>
        <v>1100</v>
      </c>
      <c r="X6" s="62" t="str">
        <f t="shared" si="1"/>
        <v>導入なし</v>
      </c>
      <c r="Y6" s="64">
        <f>IF(Y8="-",NA(),Y8)</f>
        <v>246.7</v>
      </c>
      <c r="Z6" s="64">
        <f t="shared" ref="Z6:AH6" si="2">IF(Z8="-",NA(),Z8)</f>
        <v>161.30000000000001</v>
      </c>
      <c r="AA6" s="64">
        <f t="shared" si="2"/>
        <v>241</v>
      </c>
      <c r="AB6" s="64">
        <f t="shared" si="2"/>
        <v>249.9</v>
      </c>
      <c r="AC6" s="64">
        <f t="shared" si="2"/>
        <v>263.8</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59.5</v>
      </c>
      <c r="BG6" s="64">
        <f t="shared" ref="BG6:BO6" si="5">IF(BG8="-",NA(),BG8)</f>
        <v>38</v>
      </c>
      <c r="BH6" s="64">
        <f t="shared" si="5"/>
        <v>59</v>
      </c>
      <c r="BI6" s="64">
        <f t="shared" si="5"/>
        <v>59.9</v>
      </c>
      <c r="BJ6" s="64">
        <f t="shared" si="5"/>
        <v>62</v>
      </c>
      <c r="BK6" s="64">
        <f t="shared" si="5"/>
        <v>38.200000000000003</v>
      </c>
      <c r="BL6" s="64">
        <f t="shared" si="5"/>
        <v>34.6</v>
      </c>
      <c r="BM6" s="64">
        <f t="shared" si="5"/>
        <v>37.6</v>
      </c>
      <c r="BN6" s="64">
        <f t="shared" si="5"/>
        <v>30.2</v>
      </c>
      <c r="BO6" s="64">
        <f t="shared" si="5"/>
        <v>33.9</v>
      </c>
      <c r="BP6" s="61" t="str">
        <f>IF(BP8="-","",IF(BP8="-","【-】","【"&amp;SUBSTITUTE(TEXT(BP8,"#,##0.0"),"-","△")&amp;"】"))</f>
        <v>【20.8】</v>
      </c>
      <c r="BQ6" s="65">
        <f>IF(BQ8="-",NA(),BQ8)</f>
        <v>22909</v>
      </c>
      <c r="BR6" s="65">
        <f t="shared" ref="BR6:BZ6" si="6">IF(BR8="-",NA(),BR8)</f>
        <v>13807</v>
      </c>
      <c r="BS6" s="65">
        <f t="shared" si="6"/>
        <v>38807</v>
      </c>
      <c r="BT6" s="65">
        <f t="shared" si="6"/>
        <v>39382</v>
      </c>
      <c r="BU6" s="65">
        <f t="shared" si="6"/>
        <v>40650</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106</v>
      </c>
      <c r="CM6" s="63">
        <f t="shared" ref="CM6:CN6" si="7">CM8</f>
        <v>705075</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19.600000000000001</v>
      </c>
      <c r="DL6" s="64">
        <f t="shared" ref="DL6:DT6" si="9">IF(DL8="-",NA(),DL8)</f>
        <v>20</v>
      </c>
      <c r="DM6" s="64">
        <f t="shared" si="9"/>
        <v>20.2</v>
      </c>
      <c r="DN6" s="64">
        <f t="shared" si="9"/>
        <v>20.2</v>
      </c>
      <c r="DO6" s="64">
        <f t="shared" si="9"/>
        <v>20.6</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107</v>
      </c>
      <c r="B7" s="60">
        <f t="shared" ref="B7:X7" si="10">B8</f>
        <v>2019</v>
      </c>
      <c r="C7" s="60">
        <f t="shared" si="10"/>
        <v>122114</v>
      </c>
      <c r="D7" s="60">
        <f t="shared" si="10"/>
        <v>47</v>
      </c>
      <c r="E7" s="60">
        <f t="shared" si="10"/>
        <v>14</v>
      </c>
      <c r="F7" s="60">
        <f t="shared" si="10"/>
        <v>0</v>
      </c>
      <c r="G7" s="60">
        <f t="shared" si="10"/>
        <v>4</v>
      </c>
      <c r="H7" s="60" t="str">
        <f t="shared" si="10"/>
        <v>千葉県　成田市</v>
      </c>
      <c r="I7" s="60" t="str">
        <f t="shared" si="10"/>
        <v>東和田駐車場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44</v>
      </c>
      <c r="S7" s="62" t="str">
        <f t="shared" si="10"/>
        <v>商業施設</v>
      </c>
      <c r="T7" s="62" t="str">
        <f t="shared" si="10"/>
        <v>無</v>
      </c>
      <c r="U7" s="63">
        <f t="shared" si="10"/>
        <v>20145</v>
      </c>
      <c r="V7" s="63">
        <f t="shared" si="10"/>
        <v>530</v>
      </c>
      <c r="W7" s="63">
        <f t="shared" si="10"/>
        <v>1100</v>
      </c>
      <c r="X7" s="62" t="str">
        <f t="shared" si="10"/>
        <v>導入なし</v>
      </c>
      <c r="Y7" s="64">
        <f>Y8</f>
        <v>246.7</v>
      </c>
      <c r="Z7" s="64">
        <f t="shared" ref="Z7:AH7" si="11">Z8</f>
        <v>161.30000000000001</v>
      </c>
      <c r="AA7" s="64">
        <f t="shared" si="11"/>
        <v>241</v>
      </c>
      <c r="AB7" s="64">
        <f t="shared" si="11"/>
        <v>249.9</v>
      </c>
      <c r="AC7" s="64">
        <f t="shared" si="11"/>
        <v>263.8</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59.5</v>
      </c>
      <c r="BG7" s="64">
        <f t="shared" ref="BG7:BO7" si="14">BG8</f>
        <v>38</v>
      </c>
      <c r="BH7" s="64">
        <f t="shared" si="14"/>
        <v>59</v>
      </c>
      <c r="BI7" s="64">
        <f t="shared" si="14"/>
        <v>59.9</v>
      </c>
      <c r="BJ7" s="64">
        <f t="shared" si="14"/>
        <v>62</v>
      </c>
      <c r="BK7" s="64">
        <f t="shared" si="14"/>
        <v>38.200000000000003</v>
      </c>
      <c r="BL7" s="64">
        <f t="shared" si="14"/>
        <v>34.6</v>
      </c>
      <c r="BM7" s="64">
        <f t="shared" si="14"/>
        <v>37.6</v>
      </c>
      <c r="BN7" s="64">
        <f t="shared" si="14"/>
        <v>30.2</v>
      </c>
      <c r="BO7" s="64">
        <f t="shared" si="14"/>
        <v>33.9</v>
      </c>
      <c r="BP7" s="61"/>
      <c r="BQ7" s="65">
        <f>BQ8</f>
        <v>22909</v>
      </c>
      <c r="BR7" s="65">
        <f t="shared" ref="BR7:BZ7" si="15">BR8</f>
        <v>13807</v>
      </c>
      <c r="BS7" s="65">
        <f t="shared" si="15"/>
        <v>38807</v>
      </c>
      <c r="BT7" s="65">
        <f t="shared" si="15"/>
        <v>39382</v>
      </c>
      <c r="BU7" s="65">
        <f t="shared" si="15"/>
        <v>40650</v>
      </c>
      <c r="BV7" s="65">
        <f t="shared" si="15"/>
        <v>6967</v>
      </c>
      <c r="BW7" s="65">
        <f t="shared" si="15"/>
        <v>7138</v>
      </c>
      <c r="BX7" s="65">
        <f t="shared" si="15"/>
        <v>8131</v>
      </c>
      <c r="BY7" s="65">
        <f t="shared" si="15"/>
        <v>8076</v>
      </c>
      <c r="BZ7" s="65">
        <f t="shared" si="15"/>
        <v>8265</v>
      </c>
      <c r="CA7" s="63"/>
      <c r="CB7" s="64" t="s">
        <v>108</v>
      </c>
      <c r="CC7" s="64" t="s">
        <v>108</v>
      </c>
      <c r="CD7" s="64" t="s">
        <v>108</v>
      </c>
      <c r="CE7" s="64" t="s">
        <v>108</v>
      </c>
      <c r="CF7" s="64" t="s">
        <v>108</v>
      </c>
      <c r="CG7" s="64" t="s">
        <v>108</v>
      </c>
      <c r="CH7" s="64" t="s">
        <v>108</v>
      </c>
      <c r="CI7" s="64" t="s">
        <v>108</v>
      </c>
      <c r="CJ7" s="64" t="s">
        <v>108</v>
      </c>
      <c r="CK7" s="64" t="s">
        <v>106</v>
      </c>
      <c r="CL7" s="61"/>
      <c r="CM7" s="63">
        <f>CM8</f>
        <v>705075</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19.600000000000001</v>
      </c>
      <c r="DL7" s="64">
        <f t="shared" ref="DL7:DT7" si="17">DL8</f>
        <v>20</v>
      </c>
      <c r="DM7" s="64">
        <f t="shared" si="17"/>
        <v>20.2</v>
      </c>
      <c r="DN7" s="64">
        <f t="shared" si="17"/>
        <v>20.2</v>
      </c>
      <c r="DO7" s="64">
        <f t="shared" si="17"/>
        <v>20.6</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122114</v>
      </c>
      <c r="D8" s="67">
        <v>47</v>
      </c>
      <c r="E8" s="67">
        <v>14</v>
      </c>
      <c r="F8" s="67">
        <v>0</v>
      </c>
      <c r="G8" s="67">
        <v>4</v>
      </c>
      <c r="H8" s="67" t="s">
        <v>109</v>
      </c>
      <c r="I8" s="67" t="s">
        <v>110</v>
      </c>
      <c r="J8" s="67" t="s">
        <v>111</v>
      </c>
      <c r="K8" s="67" t="s">
        <v>112</v>
      </c>
      <c r="L8" s="67" t="s">
        <v>113</v>
      </c>
      <c r="M8" s="67" t="s">
        <v>114</v>
      </c>
      <c r="N8" s="67" t="s">
        <v>115</v>
      </c>
      <c r="O8" s="68" t="s">
        <v>116</v>
      </c>
      <c r="P8" s="69" t="s">
        <v>117</v>
      </c>
      <c r="Q8" s="69" t="s">
        <v>118</v>
      </c>
      <c r="R8" s="70">
        <v>44</v>
      </c>
      <c r="S8" s="69" t="s">
        <v>119</v>
      </c>
      <c r="T8" s="69" t="s">
        <v>120</v>
      </c>
      <c r="U8" s="70">
        <v>20145</v>
      </c>
      <c r="V8" s="70">
        <v>530</v>
      </c>
      <c r="W8" s="70">
        <v>1100</v>
      </c>
      <c r="X8" s="69" t="s">
        <v>121</v>
      </c>
      <c r="Y8" s="71">
        <v>246.7</v>
      </c>
      <c r="Z8" s="71">
        <v>161.30000000000001</v>
      </c>
      <c r="AA8" s="71">
        <v>241</v>
      </c>
      <c r="AB8" s="71">
        <v>249.9</v>
      </c>
      <c r="AC8" s="71">
        <v>263.8</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59.5</v>
      </c>
      <c r="BG8" s="71">
        <v>38</v>
      </c>
      <c r="BH8" s="71">
        <v>59</v>
      </c>
      <c r="BI8" s="71">
        <v>59.9</v>
      </c>
      <c r="BJ8" s="71">
        <v>62</v>
      </c>
      <c r="BK8" s="71">
        <v>38.200000000000003</v>
      </c>
      <c r="BL8" s="71">
        <v>34.6</v>
      </c>
      <c r="BM8" s="71">
        <v>37.6</v>
      </c>
      <c r="BN8" s="71">
        <v>30.2</v>
      </c>
      <c r="BO8" s="71">
        <v>33.9</v>
      </c>
      <c r="BP8" s="68">
        <v>20.8</v>
      </c>
      <c r="BQ8" s="72">
        <v>22909</v>
      </c>
      <c r="BR8" s="72">
        <v>13807</v>
      </c>
      <c r="BS8" s="72">
        <v>38807</v>
      </c>
      <c r="BT8" s="73">
        <v>39382</v>
      </c>
      <c r="BU8" s="73">
        <v>40650</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705075</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70.5</v>
      </c>
      <c r="DF8" s="71">
        <v>59.2</v>
      </c>
      <c r="DG8" s="71">
        <v>62.4</v>
      </c>
      <c r="DH8" s="71">
        <v>83.1</v>
      </c>
      <c r="DI8" s="71">
        <v>54.7</v>
      </c>
      <c r="DJ8" s="68">
        <v>425.4</v>
      </c>
      <c r="DK8" s="71">
        <v>19.600000000000001</v>
      </c>
      <c r="DL8" s="71">
        <v>20</v>
      </c>
      <c r="DM8" s="71">
        <v>20.2</v>
      </c>
      <c r="DN8" s="71">
        <v>20.2</v>
      </c>
      <c r="DO8" s="71">
        <v>20.6</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2020-12-04T03:27:53Z</dcterms:created>
  <dcterms:modified xsi:type="dcterms:W3CDTF">2021-02-22T04:57:17Z</dcterms:modified>
  <cp:category/>
</cp:coreProperties>
</file>