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1ru/rMYGA2yrLZxD31Rzk600xKQt668tk4keX3s2bcL4P9LArgsJ6roe3yh4AF8u/A7K2C16Y9nnp3sujX5J1w==" workbookSaltValue="sUDvfwUbTR1wSNPq5UxpT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LT76" i="4"/>
  <c r="GQ51" i="4"/>
  <c r="LH30" i="4"/>
  <c r="GQ30" i="4"/>
  <c r="BZ30" i="4"/>
  <c r="IE76" i="4"/>
  <c r="BG30" i="4"/>
  <c r="FX30" i="4"/>
  <c r="AV76" i="4"/>
  <c r="KO51" i="4"/>
  <c r="HP76" i="4"/>
  <c r="BG51" i="4"/>
  <c r="LE76" i="4"/>
  <c r="FX51" i="4"/>
  <c r="KO30" i="4"/>
  <c r="HA76" i="4"/>
  <c r="AN51" i="4"/>
  <c r="FE30" i="4"/>
  <c r="AN30" i="4"/>
  <c r="JV51" i="4"/>
  <c r="KP76" i="4"/>
  <c r="JV30" i="4"/>
  <c r="AG76" i="4"/>
  <c r="FE51" i="4"/>
  <c r="KA76" i="4"/>
  <c r="EL51" i="4"/>
  <c r="JC30" i="4"/>
  <c r="GL76" i="4"/>
  <c r="U51" i="4"/>
  <c r="EL30" i="4"/>
  <c r="R76" i="4"/>
  <c r="JC51" i="4"/>
  <c r="U30"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<sst xmlns="http://schemas.openxmlformats.org/spreadsheetml/2006/main" count="278" uniqueCount="132">
  <si>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</si>
  <si>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</si>
  <si>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</si>
  <si>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</si>
  <si>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</si>
  <si>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</si>
  <si>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</si>
  <si>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</si>
  <si>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</si>
  <si>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</si>
  <si>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</si>
  <si>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</si>
  <si>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</si>
  <si>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</si>
  <si>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</si>
  <si>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</si>
  <si>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</si>
  <si>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</si>
  <si>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</si>
  <si>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</si>
  <si>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</si>
  <si>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</si>
  <si>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</si>
  <si>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</si>
  <si>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</si>
  <si>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</si>
  <si>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</si>
  <si>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</si>
  <si>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</si>
  <si>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</si>
  <si>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</si>
  <si>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</si>
  <si>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</si>
  <si>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</si>
  <si>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</si>
  <si>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</si>
  <si>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</si>
  <si>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</si>
  <si>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</si>
  <si>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</si>
  <si>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</si>
  <si>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</si>
  <si>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</si>
  <si>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</si>
  <si>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</si>
  <si>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</si>
  <si>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</si>
  <si>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</si>
  <si>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</si>
  <si>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</si>
  <si>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</si>
  <si>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</si>
  <si>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</si>
  <si>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</si>
  <si>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</si>
  <si>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</si>
  <si>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</si>
  <si>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</si>
  <si>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</si>
  <si>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</si>
  <si>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</si>
  <si>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</si>
  <si>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</si>
  <si>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</si>
  <si>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</si>
  <si>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</si>
  <si>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</si>
  <si>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</si>
  <si>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</si>
  <si>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</si>
  <si>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</si>
  <si>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</si>
  <si>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</si>
  <si>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</si>
  <si>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</si>
  <si>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</si>
  <si>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</si>
  <si>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</si>
  <si>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</si>
  <si>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</si>
  <si>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</si>
  <si>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</si>
  <si>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</si>
  <si>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</si>
  <si>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</si>
  <si>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</si>
  <si>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</si>
  <si>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</si>
  <si>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</si>
  <si>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</si>
  <si>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</si>
  <si>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</si>
  <si>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</si>
  <si>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</si>
  <si>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</si>
  <si>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</si>
  <si>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</si>
  <si>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</si>
  <si>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</si>
  <si>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</si>
  <si>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</si>
  <si>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</si>
  <si>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</si>
  <si>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</si>
  <si>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</si>
  <si>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</si>
  <si>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</si>
  <si>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</si>
  <si>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</si>
  <si>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</si>
  <si>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柏市</t>
  </si>
  <si>
    <t>柏市市営駐車場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</si>
  <si>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</si>
  <si>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</si>
  <si>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</si>
  <si>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</si>
  <si>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</si>
  <si>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</si>
  <si>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</si>
  <si>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</si>
  <si>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</si>
  <si>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</si>
  <si>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</si>
  <si>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</si>
  <si>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</si>
  <si>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</si>
  <si>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</si>
  <si>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</si>
  <si>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「①収益的収支比率」を見ると約３９０％で，収支は令和元年度を上回る黒字となっている。
　「②他会計補助金比率」及び「③駐車場台数一台当たりの他会計補助金額」は，償還金を全額返還しているため０％である。
　「④売上高ＧＯＰ比率」は，ほぼ横ばいの数値が続いていたが，令和元年度においては，約７４％となり，平成３０年度を大きく上回る結果となった。
　継続した成長を判断する数値である「⑤ＥＢＩＴＤＡ」は平成２９年度から回復傾向にあり，令和元年度においても，前年度を上回る高い数値となっている。</t>
    <rPh sb="25" eb="27">
      <t>レイワ</t>
    </rPh>
    <rPh sb="27" eb="29">
      <t>ガンネン</t>
    </rPh>
    <rPh sb="29" eb="30">
      <t>ド</t>
    </rPh>
    <rPh sb="31" eb="33">
      <t>ウワマワ</t>
    </rPh>
    <rPh sb="56" eb="57">
      <t>オヨ</t>
    </rPh>
    <rPh sb="122" eb="124">
      <t>スウチ</t>
    </rPh>
    <rPh sb="125" eb="126">
      <t>ツヅ</t>
    </rPh>
    <rPh sb="132" eb="134">
      <t>レイワ</t>
    </rPh>
    <rPh sb="134" eb="136">
      <t>ガンネン</t>
    </rPh>
    <rPh sb="136" eb="137">
      <t>ド</t>
    </rPh>
    <rPh sb="143" eb="144">
      <t>ヤク</t>
    </rPh>
    <rPh sb="151" eb="153">
      <t>ヘイセイ</t>
    </rPh>
    <rPh sb="155" eb="157">
      <t>ネンド</t>
    </rPh>
    <rPh sb="158" eb="159">
      <t>オオ</t>
    </rPh>
    <rPh sb="161" eb="163">
      <t>ウワマワ</t>
    </rPh>
    <rPh sb="164" eb="166">
      <t>ケッカ</t>
    </rPh>
    <rPh sb="199" eb="201">
      <t>ヘイセイ</t>
    </rPh>
    <rPh sb="203" eb="205">
      <t>ネンド</t>
    </rPh>
    <rPh sb="207" eb="209">
      <t>カイフク</t>
    </rPh>
    <rPh sb="209" eb="211">
      <t>ケイコウ</t>
    </rPh>
    <rPh sb="215" eb="217">
      <t>レイワ</t>
    </rPh>
    <rPh sb="217" eb="219">
      <t>ガンネン</t>
    </rPh>
    <rPh sb="219" eb="220">
      <t>ド</t>
    </rPh>
    <rPh sb="226" eb="229">
      <t>ゼンネンド</t>
    </rPh>
    <rPh sb="230" eb="232">
      <t>ウワマワ</t>
    </rPh>
    <phoneticPr fontId="5"/>
  </si>
  <si>
    <t>　「⑦敷地の地価」は記載している金額のとおり。
　「⑩企業債残高対料金収入比率」は０である。
　駐車場施設の敷地については，地権者と定期借地権設定契約により施設運営しており，事業廃止，民間譲渡は現時点で困難と判断する。
　社会情勢の変化や今後の駐車場施設としての在り方を見極めた上で方向性を決める。当面は駐車場施設として事業を行うため，老朽化に伴う大規模な修繕が必要となる。</t>
    <rPh sb="27" eb="29">
      <t>キギョウ</t>
    </rPh>
    <rPh sb="29" eb="30">
      <t>サイ</t>
    </rPh>
    <rPh sb="30" eb="32">
      <t>ザンダカ</t>
    </rPh>
    <rPh sb="32" eb="33">
      <t>タイ</t>
    </rPh>
    <rPh sb="33" eb="35">
      <t>リョウキン</t>
    </rPh>
    <rPh sb="35" eb="37">
      <t>シュウニュウ</t>
    </rPh>
    <rPh sb="37" eb="39">
      <t>ヒリツ</t>
    </rPh>
    <rPh sb="62" eb="65">
      <t>チケンシャ</t>
    </rPh>
    <rPh sb="73" eb="75">
      <t>ケイヤク</t>
    </rPh>
    <rPh sb="78" eb="80">
      <t>シセツ</t>
    </rPh>
    <rPh sb="80" eb="82">
      <t>ウンエイ</t>
    </rPh>
    <rPh sb="97" eb="100">
      <t>ゲンジテン</t>
    </rPh>
    <rPh sb="101" eb="103">
      <t>コンナン</t>
    </rPh>
    <rPh sb="104" eb="106">
      <t>ハンダン</t>
    </rPh>
    <phoneticPr fontId="5"/>
  </si>
  <si>
    <t>　「⑪稼働率」を見ると，平均値は横ばいを保っているものの，本市においては平成２９年度まで減少傾向にあった。平成３０年度は平成２８年度を上回るまで回復し，令和元年度においても横ばいで保っていることから安定した収容台数を確保していると判断する。</t>
    <rPh sb="12" eb="15">
      <t>ヘイキンチ</t>
    </rPh>
    <rPh sb="16" eb="17">
      <t>ヨコ</t>
    </rPh>
    <rPh sb="20" eb="21">
      <t>タモ</t>
    </rPh>
    <rPh sb="29" eb="31">
      <t>ホンシ</t>
    </rPh>
    <rPh sb="36" eb="38">
      <t>ヘイセイ</t>
    </rPh>
    <rPh sb="40" eb="42">
      <t>ネンド</t>
    </rPh>
    <rPh sb="44" eb="46">
      <t>ゲンショウ</t>
    </rPh>
    <rPh sb="46" eb="48">
      <t>ケイコウ</t>
    </rPh>
    <rPh sb="53" eb="55">
      <t>ヘイセイ</t>
    </rPh>
    <rPh sb="57" eb="59">
      <t>ネンド</t>
    </rPh>
    <rPh sb="60" eb="62">
      <t>ヘイセイ</t>
    </rPh>
    <rPh sb="64" eb="66">
      <t>ネンド</t>
    </rPh>
    <rPh sb="67" eb="69">
      <t>ウワマワ</t>
    </rPh>
    <rPh sb="72" eb="74">
      <t>カイフク</t>
    </rPh>
    <rPh sb="76" eb="78">
      <t>レイワ</t>
    </rPh>
    <rPh sb="78" eb="80">
      <t>ガンネン</t>
    </rPh>
    <rPh sb="80" eb="81">
      <t>ド</t>
    </rPh>
    <rPh sb="86" eb="87">
      <t>ヨコ</t>
    </rPh>
    <rPh sb="90" eb="91">
      <t>タモ</t>
    </rPh>
    <rPh sb="99" eb="101">
      <t>アンテイ</t>
    </rPh>
    <rPh sb="103" eb="105">
      <t>シュウヨウ</t>
    </rPh>
    <rPh sb="105" eb="107">
      <t>ダイスウ</t>
    </rPh>
    <rPh sb="108" eb="110">
      <t>カクホ</t>
    </rPh>
    <rPh sb="115" eb="117">
      <t>ハンダン</t>
    </rPh>
    <phoneticPr fontId="5"/>
  </si>
  <si>
    <t>　平成３０年度から指定管理者が変更し，運営方法の変更や企業努力等により，駐車台数が増加したことから稼働率の上昇，収益が増加傾向にある。令和元年度においては，平成３０年度を上回る数値となり，経営状態は安定していると判断する。
　しかし，令和元年度末頃からは，新型コロナウィルスの感染拡大による影響が徐々に出ており，令和２年度の駐車台数の減少による収益の落ち込みは避けられない状況である。</t>
    <rPh sb="15" eb="17">
      <t>ヘンコウ</t>
    </rPh>
    <rPh sb="27" eb="29">
      <t>キギョウ</t>
    </rPh>
    <rPh sb="53" eb="55">
      <t>ジョウショウ</t>
    </rPh>
    <rPh sb="56" eb="58">
      <t>シュウエキ</t>
    </rPh>
    <rPh sb="59" eb="61">
      <t>ゾウカ</t>
    </rPh>
    <rPh sb="61" eb="63">
      <t>ケイコウ</t>
    </rPh>
    <rPh sb="67" eb="69">
      <t>レイワ</t>
    </rPh>
    <rPh sb="69" eb="71">
      <t>ガンネン</t>
    </rPh>
    <rPh sb="71" eb="72">
      <t>ド</t>
    </rPh>
    <rPh sb="78" eb="80">
      <t>ヘイセイ</t>
    </rPh>
    <rPh sb="82" eb="84">
      <t>ネンド</t>
    </rPh>
    <rPh sb="85" eb="87">
      <t>ウワマワ</t>
    </rPh>
    <rPh sb="88" eb="90">
      <t>スウチ</t>
    </rPh>
    <rPh sb="94" eb="96">
      <t>ケイエイ</t>
    </rPh>
    <rPh sb="96" eb="98">
      <t>ジョウタイ</t>
    </rPh>
    <rPh sb="99" eb="101">
      <t>アンテイ</t>
    </rPh>
    <rPh sb="106" eb="108">
      <t>ハンダン</t>
    </rPh>
    <rPh sb="117" eb="119">
      <t>レイワ</t>
    </rPh>
    <rPh sb="119" eb="121">
      <t>ガンネン</t>
    </rPh>
    <rPh sb="121" eb="122">
      <t>ド</t>
    </rPh>
    <rPh sb="122" eb="123">
      <t>マツ</t>
    </rPh>
    <rPh sb="123" eb="124">
      <t>コロ</t>
    </rPh>
    <rPh sb="128" eb="130">
      <t>シンガタ</t>
    </rPh>
    <rPh sb="138" eb="140">
      <t>カンセン</t>
    </rPh>
    <rPh sb="140" eb="142">
      <t>カクダイ</t>
    </rPh>
    <rPh sb="145" eb="147">
      <t>エイキョウ</t>
    </rPh>
    <rPh sb="148" eb="150">
      <t>ジョジョ</t>
    </rPh>
    <rPh sb="151" eb="152">
      <t>デ</t>
    </rPh>
    <rPh sb="156" eb="158">
      <t>レイワ</t>
    </rPh>
    <rPh sb="159" eb="161">
      <t>ネンド</t>
    </rPh>
    <rPh sb="162" eb="164">
      <t>チュウシャ</t>
    </rPh>
    <rPh sb="164" eb="166">
      <t>ダイスウ</t>
    </rPh>
    <rPh sb="167" eb="169">
      <t>ゲンショウ</t>
    </rPh>
    <rPh sb="172" eb="174">
      <t>シュウエキ</t>
    </rPh>
    <rPh sb="175" eb="176">
      <t>オ</t>
    </rPh>
    <rPh sb="177" eb="178">
      <t>コ</t>
    </rPh>
    <rPh sb="180" eb="181">
      <t>サ</t>
    </rPh>
    <rPh sb="186" eb="188">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</si>
</sst>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105.9</c:v>
                </c:pt>
                <c:pt idx="1">
                  <c:v>106.5</c:v>
                </c:pt>
                <c:pt idx="2">
                  <c:v>45.2</c:v>
                </c:pt>
                <c:pt idx="3">
                  <c:v>280.39999999999998</c:v>
                </c:pt>
                <c:pt idx="4">
                  <c:v>388.5</c:v>
                </c:pt>
              </c:numCache>
            </c:numRef>
          </c:val>
          <c:extLst>
            <c:ext xmlns:c16="http://schemas.microsoft.com/office/drawing/2014/chart" uri="{C3380CC4-5D6E-409C-BE32-E72D297353CC}">
              <c16:uniqueId val="{00000000-9314-4D4C-8CCB-0EF48F46FC8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9314-4D4C-8CCB-0EF48F46FC8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198.5</c:v>
                </c:pt>
                <c:pt idx="1">
                  <c:v>156.9</c:v>
                </c:pt>
                <c:pt idx="2">
                  <c:v>0</c:v>
                </c:pt>
                <c:pt idx="3">
                  <c:v>0</c:v>
                </c:pt>
                <c:pt idx="4">
                  <c:v>0</c:v>
                </c:pt>
              </c:numCache>
            </c:numRef>
          </c:val>
          <c:extLst>
            <c:ext xmlns:c16="http://schemas.microsoft.com/office/drawing/2014/chart" uri="{C3380CC4-5D6E-409C-BE32-E72D297353CC}">
              <c16:uniqueId val="{00000000-631E-4963-8F3A-7C83937EDC4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631E-4963-8F3A-7C83937EDC4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19F-4FEE-A886-E35B0956D17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19F-4FEE-A886-E35B0956D17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CC6-41F7-8360-87EB5C4562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CC6-41F7-8360-87EB5C4562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3.1</c:v>
                </c:pt>
                <c:pt idx="1">
                  <c:v>2.8</c:v>
                </c:pt>
                <c:pt idx="2">
                  <c:v>1.2</c:v>
                </c:pt>
                <c:pt idx="3">
                  <c:v>0</c:v>
                </c:pt>
                <c:pt idx="4">
                  <c:v>0</c:v>
                </c:pt>
              </c:numCache>
            </c:numRef>
          </c:val>
          <c:extLst>
            <c:ext xmlns:c16="http://schemas.microsoft.com/office/drawing/2014/chart" uri="{C3380CC4-5D6E-409C-BE32-E72D297353CC}">
              <c16:uniqueId val="{00000000-3D9F-4330-82A0-B3B5BD8FB25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3D9F-4330-82A0-B3B5BD8FB25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55</c:v>
                </c:pt>
                <c:pt idx="1">
                  <c:v>44</c:v>
                </c:pt>
                <c:pt idx="2">
                  <c:v>29</c:v>
                </c:pt>
                <c:pt idx="3">
                  <c:v>0</c:v>
                </c:pt>
                <c:pt idx="4">
                  <c:v>0</c:v>
                </c:pt>
              </c:numCache>
            </c:numRef>
          </c:val>
          <c:extLst>
            <c:ext xmlns:c16="http://schemas.microsoft.com/office/drawing/2014/chart" uri="{C3380CC4-5D6E-409C-BE32-E72D297353CC}">
              <c16:uniqueId val="{00000000-FA80-444B-A140-5105D87E5D4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FA80-444B-A140-5105D87E5D4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236</c:v>
                </c:pt>
                <c:pt idx="1">
                  <c:v>197.6</c:v>
                </c:pt>
                <c:pt idx="2">
                  <c:v>179.6</c:v>
                </c:pt>
                <c:pt idx="3">
                  <c:v>224.2</c:v>
                </c:pt>
                <c:pt idx="4">
                  <c:v>227</c:v>
                </c:pt>
              </c:numCache>
            </c:numRef>
          </c:val>
          <c:extLst>
            <c:ext xmlns:c16="http://schemas.microsoft.com/office/drawing/2014/chart" uri="{C3380CC4-5D6E-409C-BE32-E72D297353CC}">
              <c16:uniqueId val="{00000000-1241-4B5D-A3BE-EEC162C7FA9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1241-4B5D-A3BE-EEC162C7FA9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51.2</c:v>
                </c:pt>
                <c:pt idx="1">
                  <c:v>65.3</c:v>
                </c:pt>
                <c:pt idx="2">
                  <c:v>30.4</c:v>
                </c:pt>
                <c:pt idx="3">
                  <c:v>28.7</c:v>
                </c:pt>
                <c:pt idx="4">
                  <c:v>74.2</c:v>
                </c:pt>
              </c:numCache>
            </c:numRef>
          </c:val>
          <c:extLst>
            <c:ext xmlns:c16="http://schemas.microsoft.com/office/drawing/2014/chart" uri="{C3380CC4-5D6E-409C-BE32-E72D297353CC}">
              <c16:uniqueId val="{00000000-83CA-4E1B-909B-F0607D855BC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83CA-4E1B-909B-F0607D855BC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83878</c:v>
                </c:pt>
                <c:pt idx="1">
                  <c:v>82513</c:v>
                </c:pt>
                <c:pt idx="2">
                  <c:v>55780</c:v>
                </c:pt>
                <c:pt idx="3">
                  <c:v>60552</c:v>
                </c:pt>
                <c:pt idx="4">
                  <c:v>76585</c:v>
                </c:pt>
              </c:numCache>
            </c:numRef>
          </c:val>
          <c:extLst>
            <c:ext xmlns:c16="http://schemas.microsoft.com/office/drawing/2014/chart" uri="{C3380CC4-5D6E-409C-BE32-E72D297353CC}">
              <c16:uniqueId val="{00000000-4DC4-4077-B4A3-8FFF0B872CE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4DC4-4077-B4A3-8FFF0B872CE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千葉県柏市　柏市市営駐車場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8761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105.9</v>
      </c>
      <c r="V31" s="110"/>
      <c r="W31" s="110"/>
      <c r="X31" s="110"/>
      <c r="Y31" s="110"/>
      <c r="Z31" s="110"/>
      <c r="AA31" s="110"/>
      <c r="AB31" s="110"/>
      <c r="AC31" s="110"/>
      <c r="AD31" s="110"/>
      <c r="AE31" s="110"/>
      <c r="AF31" s="110"/>
      <c r="AG31" s="110"/>
      <c r="AH31" s="110"/>
      <c r="AI31" s="110"/>
      <c r="AJ31" s="110"/>
      <c r="AK31" s="110"/>
      <c r="AL31" s="110"/>
      <c r="AM31" s="110"/>
      <c r="AN31" s="110">
        <f>データ!Z7</f>
        <v>106.5</v>
      </c>
      <c r="AO31" s="110"/>
      <c r="AP31" s="110"/>
      <c r="AQ31" s="110"/>
      <c r="AR31" s="110"/>
      <c r="AS31" s="110"/>
      <c r="AT31" s="110"/>
      <c r="AU31" s="110"/>
      <c r="AV31" s="110"/>
      <c r="AW31" s="110"/>
      <c r="AX31" s="110"/>
      <c r="AY31" s="110"/>
      <c r="AZ31" s="110"/>
      <c r="BA31" s="110"/>
      <c r="BB31" s="110"/>
      <c r="BC31" s="110"/>
      <c r="BD31" s="110"/>
      <c r="BE31" s="110"/>
      <c r="BF31" s="110"/>
      <c r="BG31" s="110">
        <f>データ!AA7</f>
        <v>45.2</v>
      </c>
      <c r="BH31" s="110"/>
      <c r="BI31" s="110"/>
      <c r="BJ31" s="110"/>
      <c r="BK31" s="110"/>
      <c r="BL31" s="110"/>
      <c r="BM31" s="110"/>
      <c r="BN31" s="110"/>
      <c r="BO31" s="110"/>
      <c r="BP31" s="110"/>
      <c r="BQ31" s="110"/>
      <c r="BR31" s="110"/>
      <c r="BS31" s="110"/>
      <c r="BT31" s="110"/>
      <c r="BU31" s="110"/>
      <c r="BV31" s="110"/>
      <c r="BW31" s="110"/>
      <c r="BX31" s="110"/>
      <c r="BY31" s="110"/>
      <c r="BZ31" s="110">
        <f>データ!AB7</f>
        <v>280.39999999999998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388.5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3.1</v>
      </c>
      <c r="EM31" s="110"/>
      <c r="EN31" s="110"/>
      <c r="EO31" s="110"/>
      <c r="EP31" s="110"/>
      <c r="EQ31" s="110"/>
      <c r="ER31" s="110"/>
      <c r="ES31" s="110"/>
      <c r="ET31" s="110"/>
      <c r="EU31" s="110"/>
      <c r="EV31" s="110"/>
      <c r="EW31" s="110"/>
      <c r="EX31" s="110"/>
      <c r="EY31" s="110"/>
      <c r="EZ31" s="110"/>
      <c r="FA31" s="110"/>
      <c r="FB31" s="110"/>
      <c r="FC31" s="110"/>
      <c r="FD31" s="110"/>
      <c r="FE31" s="110">
        <f>データ!AK7</f>
        <v>2.8</v>
      </c>
      <c r="FF31" s="110"/>
      <c r="FG31" s="110"/>
      <c r="FH31" s="110"/>
      <c r="FI31" s="110"/>
      <c r="FJ31" s="110"/>
      <c r="FK31" s="110"/>
      <c r="FL31" s="110"/>
      <c r="FM31" s="110"/>
      <c r="FN31" s="110"/>
      <c r="FO31" s="110"/>
      <c r="FP31" s="110"/>
      <c r="FQ31" s="110"/>
      <c r="FR31" s="110"/>
      <c r="FS31" s="110"/>
      <c r="FT31" s="110"/>
      <c r="FU31" s="110"/>
      <c r="FV31" s="110"/>
      <c r="FW31" s="110"/>
      <c r="FX31" s="110">
        <f>データ!AL7</f>
        <v>1.2</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236</v>
      </c>
      <c r="JD31" s="81"/>
      <c r="JE31" s="81"/>
      <c r="JF31" s="81"/>
      <c r="JG31" s="81"/>
      <c r="JH31" s="81"/>
      <c r="JI31" s="81"/>
      <c r="JJ31" s="81"/>
      <c r="JK31" s="81"/>
      <c r="JL31" s="81"/>
      <c r="JM31" s="81"/>
      <c r="JN31" s="81"/>
      <c r="JO31" s="81"/>
      <c r="JP31" s="81"/>
      <c r="JQ31" s="81"/>
      <c r="JR31" s="81"/>
      <c r="JS31" s="81"/>
      <c r="JT31" s="81"/>
      <c r="JU31" s="82"/>
      <c r="JV31" s="80">
        <f>データ!DL7</f>
        <v>197.6</v>
      </c>
      <c r="JW31" s="81"/>
      <c r="JX31" s="81"/>
      <c r="JY31" s="81"/>
      <c r="JZ31" s="81"/>
      <c r="KA31" s="81"/>
      <c r="KB31" s="81"/>
      <c r="KC31" s="81"/>
      <c r="KD31" s="81"/>
      <c r="KE31" s="81"/>
      <c r="KF31" s="81"/>
      <c r="KG31" s="81"/>
      <c r="KH31" s="81"/>
      <c r="KI31" s="81"/>
      <c r="KJ31" s="81"/>
      <c r="KK31" s="81"/>
      <c r="KL31" s="81"/>
      <c r="KM31" s="81"/>
      <c r="KN31" s="82"/>
      <c r="KO31" s="80">
        <f>データ!DM7</f>
        <v>179.6</v>
      </c>
      <c r="KP31" s="81"/>
      <c r="KQ31" s="81"/>
      <c r="KR31" s="81"/>
      <c r="KS31" s="81"/>
      <c r="KT31" s="81"/>
      <c r="KU31" s="81"/>
      <c r="KV31" s="81"/>
      <c r="KW31" s="81"/>
      <c r="KX31" s="81"/>
      <c r="KY31" s="81"/>
      <c r="KZ31" s="81"/>
      <c r="LA31" s="81"/>
      <c r="LB31" s="81"/>
      <c r="LC31" s="81"/>
      <c r="LD31" s="81"/>
      <c r="LE31" s="81"/>
      <c r="LF31" s="81"/>
      <c r="LG31" s="82"/>
      <c r="LH31" s="80">
        <f>データ!DN7</f>
        <v>224.2</v>
      </c>
      <c r="LI31" s="81"/>
      <c r="LJ31" s="81"/>
      <c r="LK31" s="81"/>
      <c r="LL31" s="81"/>
      <c r="LM31" s="81"/>
      <c r="LN31" s="81"/>
      <c r="LO31" s="81"/>
      <c r="LP31" s="81"/>
      <c r="LQ31" s="81"/>
      <c r="LR31" s="81"/>
      <c r="LS31" s="81"/>
      <c r="LT31" s="81"/>
      <c r="LU31" s="81"/>
      <c r="LV31" s="81"/>
      <c r="LW31" s="81"/>
      <c r="LX31" s="81"/>
      <c r="LY31" s="81"/>
      <c r="LZ31" s="82"/>
      <c r="MA31" s="80">
        <f>データ!DO7</f>
        <v>227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55</v>
      </c>
      <c r="V52" s="106"/>
      <c r="W52" s="106"/>
      <c r="X52" s="106"/>
      <c r="Y52" s="106"/>
      <c r="Z52" s="106"/>
      <c r="AA52" s="106"/>
      <c r="AB52" s="106"/>
      <c r="AC52" s="106"/>
      <c r="AD52" s="106"/>
      <c r="AE52" s="106"/>
      <c r="AF52" s="106"/>
      <c r="AG52" s="106"/>
      <c r="AH52" s="106"/>
      <c r="AI52" s="106"/>
      <c r="AJ52" s="106"/>
      <c r="AK52" s="106"/>
      <c r="AL52" s="106"/>
      <c r="AM52" s="106"/>
      <c r="AN52" s="106">
        <f>データ!AV7</f>
        <v>44</v>
      </c>
      <c r="AO52" s="106"/>
      <c r="AP52" s="106"/>
      <c r="AQ52" s="106"/>
      <c r="AR52" s="106"/>
      <c r="AS52" s="106"/>
      <c r="AT52" s="106"/>
      <c r="AU52" s="106"/>
      <c r="AV52" s="106"/>
      <c r="AW52" s="106"/>
      <c r="AX52" s="106"/>
      <c r="AY52" s="106"/>
      <c r="AZ52" s="106"/>
      <c r="BA52" s="106"/>
      <c r="BB52" s="106"/>
      <c r="BC52" s="106"/>
      <c r="BD52" s="106"/>
      <c r="BE52" s="106"/>
      <c r="BF52" s="106"/>
      <c r="BG52" s="106">
        <f>データ!AW7</f>
        <v>29</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51.2</v>
      </c>
      <c r="EM52" s="110"/>
      <c r="EN52" s="110"/>
      <c r="EO52" s="110"/>
      <c r="EP52" s="110"/>
      <c r="EQ52" s="110"/>
      <c r="ER52" s="110"/>
      <c r="ES52" s="110"/>
      <c r="ET52" s="110"/>
      <c r="EU52" s="110"/>
      <c r="EV52" s="110"/>
      <c r="EW52" s="110"/>
      <c r="EX52" s="110"/>
      <c r="EY52" s="110"/>
      <c r="EZ52" s="110"/>
      <c r="FA52" s="110"/>
      <c r="FB52" s="110"/>
      <c r="FC52" s="110"/>
      <c r="FD52" s="110"/>
      <c r="FE52" s="110">
        <f>データ!BG7</f>
        <v>65.3</v>
      </c>
      <c r="FF52" s="110"/>
      <c r="FG52" s="110"/>
      <c r="FH52" s="110"/>
      <c r="FI52" s="110"/>
      <c r="FJ52" s="110"/>
      <c r="FK52" s="110"/>
      <c r="FL52" s="110"/>
      <c r="FM52" s="110"/>
      <c r="FN52" s="110"/>
      <c r="FO52" s="110"/>
      <c r="FP52" s="110"/>
      <c r="FQ52" s="110"/>
      <c r="FR52" s="110"/>
      <c r="FS52" s="110"/>
      <c r="FT52" s="110"/>
      <c r="FU52" s="110"/>
      <c r="FV52" s="110"/>
      <c r="FW52" s="110"/>
      <c r="FX52" s="110">
        <f>データ!BH7</f>
        <v>30.4</v>
      </c>
      <c r="FY52" s="110"/>
      <c r="FZ52" s="110"/>
      <c r="GA52" s="110"/>
      <c r="GB52" s="110"/>
      <c r="GC52" s="110"/>
      <c r="GD52" s="110"/>
      <c r="GE52" s="110"/>
      <c r="GF52" s="110"/>
      <c r="GG52" s="110"/>
      <c r="GH52" s="110"/>
      <c r="GI52" s="110"/>
      <c r="GJ52" s="110"/>
      <c r="GK52" s="110"/>
      <c r="GL52" s="110"/>
      <c r="GM52" s="110"/>
      <c r="GN52" s="110"/>
      <c r="GO52" s="110"/>
      <c r="GP52" s="110"/>
      <c r="GQ52" s="110">
        <f>データ!BI7</f>
        <v>28.7</v>
      </c>
      <c r="GR52" s="110"/>
      <c r="GS52" s="110"/>
      <c r="GT52" s="110"/>
      <c r="GU52" s="110"/>
      <c r="GV52" s="110"/>
      <c r="GW52" s="110"/>
      <c r="GX52" s="110"/>
      <c r="GY52" s="110"/>
      <c r="GZ52" s="110"/>
      <c r="HA52" s="110"/>
      <c r="HB52" s="110"/>
      <c r="HC52" s="110"/>
      <c r="HD52" s="110"/>
      <c r="HE52" s="110"/>
      <c r="HF52" s="110"/>
      <c r="HG52" s="110"/>
      <c r="HH52" s="110"/>
      <c r="HI52" s="110"/>
      <c r="HJ52" s="110">
        <f>データ!BJ7</f>
        <v>74.2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83878</v>
      </c>
      <c r="JD52" s="106"/>
      <c r="JE52" s="106"/>
      <c r="JF52" s="106"/>
      <c r="JG52" s="106"/>
      <c r="JH52" s="106"/>
      <c r="JI52" s="106"/>
      <c r="JJ52" s="106"/>
      <c r="JK52" s="106"/>
      <c r="JL52" s="106"/>
      <c r="JM52" s="106"/>
      <c r="JN52" s="106"/>
      <c r="JO52" s="106"/>
      <c r="JP52" s="106"/>
      <c r="JQ52" s="106"/>
      <c r="JR52" s="106"/>
      <c r="JS52" s="106"/>
      <c r="JT52" s="106"/>
      <c r="JU52" s="106"/>
      <c r="JV52" s="106">
        <f>データ!BR7</f>
        <v>82513</v>
      </c>
      <c r="JW52" s="106"/>
      <c r="JX52" s="106"/>
      <c r="JY52" s="106"/>
      <c r="JZ52" s="106"/>
      <c r="KA52" s="106"/>
      <c r="KB52" s="106"/>
      <c r="KC52" s="106"/>
      <c r="KD52" s="106"/>
      <c r="KE52" s="106"/>
      <c r="KF52" s="106"/>
      <c r="KG52" s="106"/>
      <c r="KH52" s="106"/>
      <c r="KI52" s="106"/>
      <c r="KJ52" s="106"/>
      <c r="KK52" s="106"/>
      <c r="KL52" s="106"/>
      <c r="KM52" s="106"/>
      <c r="KN52" s="106"/>
      <c r="KO52" s="106">
        <f>データ!BS7</f>
        <v>55780</v>
      </c>
      <c r="KP52" s="106"/>
      <c r="KQ52" s="106"/>
      <c r="KR52" s="106"/>
      <c r="KS52" s="106"/>
      <c r="KT52" s="106"/>
      <c r="KU52" s="106"/>
      <c r="KV52" s="106"/>
      <c r="KW52" s="106"/>
      <c r="KX52" s="106"/>
      <c r="KY52" s="106"/>
      <c r="KZ52" s="106"/>
      <c r="LA52" s="106"/>
      <c r="LB52" s="106"/>
      <c r="LC52" s="106"/>
      <c r="LD52" s="106"/>
      <c r="LE52" s="106"/>
      <c r="LF52" s="106"/>
      <c r="LG52" s="106"/>
      <c r="LH52" s="106">
        <f>データ!BT7</f>
        <v>60552</v>
      </c>
      <c r="LI52" s="106"/>
      <c r="LJ52" s="106"/>
      <c r="LK52" s="106"/>
      <c r="LL52" s="106"/>
      <c r="LM52" s="106"/>
      <c r="LN52" s="106"/>
      <c r="LO52" s="106"/>
      <c r="LP52" s="106"/>
      <c r="LQ52" s="106"/>
      <c r="LR52" s="106"/>
      <c r="LS52" s="106"/>
      <c r="LT52" s="106"/>
      <c r="LU52" s="106"/>
      <c r="LV52" s="106"/>
      <c r="LW52" s="106"/>
      <c r="LX52" s="106"/>
      <c r="LY52" s="106"/>
      <c r="LZ52" s="106"/>
      <c r="MA52" s="106">
        <f>データ!BU7</f>
        <v>76585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397456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198.5</v>
      </c>
      <c r="KB77" s="81"/>
      <c r="KC77" s="81"/>
      <c r="KD77" s="81"/>
      <c r="KE77" s="81"/>
      <c r="KF77" s="81"/>
      <c r="KG77" s="81"/>
      <c r="KH77" s="81"/>
      <c r="KI77" s="81"/>
      <c r="KJ77" s="81"/>
      <c r="KK77" s="81"/>
      <c r="KL77" s="81"/>
      <c r="KM77" s="81"/>
      <c r="KN77" s="81"/>
      <c r="KO77" s="82"/>
      <c r="KP77" s="80">
        <f>データ!DA7</f>
        <v>156.9</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7er2feK+QLN9ZjIgZawPSBSBVTh3ej5VN+aS6xfM+2Y36qGhCt919KBw/jjQmCUP39C9u6WP7XvP2i5+6mI8w==" saltValue="ZmSj/46HUuCe+MzkIaYhP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93</v>
      </c>
      <c r="AO5" s="59" t="s">
        <v>94</v>
      </c>
      <c r="AP5" s="59" t="s">
        <v>95</v>
      </c>
      <c r="AQ5" s="59" t="s">
        <v>96</v>
      </c>
      <c r="AR5" s="59" t="s">
        <v>97</v>
      </c>
      <c r="AS5" s="59" t="s">
        <v>98</v>
      </c>
      <c r="AT5" s="59" t="s">
        <v>99</v>
      </c>
      <c r="AU5" s="59" t="s">
        <v>89</v>
      </c>
      <c r="AV5" s="59" t="s">
        <v>100</v>
      </c>
      <c r="AW5" s="59" t="s">
        <v>91</v>
      </c>
      <c r="AX5" s="59" t="s">
        <v>102</v>
      </c>
      <c r="AY5" s="59" t="s">
        <v>103</v>
      </c>
      <c r="AZ5" s="59" t="s">
        <v>94</v>
      </c>
      <c r="BA5" s="59" t="s">
        <v>95</v>
      </c>
      <c r="BB5" s="59" t="s">
        <v>96</v>
      </c>
      <c r="BC5" s="59" t="s">
        <v>97</v>
      </c>
      <c r="BD5" s="59" t="s">
        <v>98</v>
      </c>
      <c r="BE5" s="59" t="s">
        <v>99</v>
      </c>
      <c r="BF5" s="59" t="s">
        <v>89</v>
      </c>
      <c r="BG5" s="59" t="s">
        <v>100</v>
      </c>
      <c r="BH5" s="59" t="s">
        <v>91</v>
      </c>
      <c r="BI5" s="59" t="s">
        <v>92</v>
      </c>
      <c r="BJ5" s="59" t="s">
        <v>93</v>
      </c>
      <c r="BK5" s="59" t="s">
        <v>94</v>
      </c>
      <c r="BL5" s="59" t="s">
        <v>95</v>
      </c>
      <c r="BM5" s="59" t="s">
        <v>96</v>
      </c>
      <c r="BN5" s="59" t="s">
        <v>97</v>
      </c>
      <c r="BO5" s="59" t="s">
        <v>98</v>
      </c>
      <c r="BP5" s="59" t="s">
        <v>99</v>
      </c>
      <c r="BQ5" s="59" t="s">
        <v>89</v>
      </c>
      <c r="BR5" s="59" t="s">
        <v>100</v>
      </c>
      <c r="BS5" s="59" t="s">
        <v>91</v>
      </c>
      <c r="BT5" s="59" t="s">
        <v>92</v>
      </c>
      <c r="BU5" s="59" t="s">
        <v>93</v>
      </c>
      <c r="BV5" s="59" t="s">
        <v>94</v>
      </c>
      <c r="BW5" s="59" t="s">
        <v>95</v>
      </c>
      <c r="BX5" s="59" t="s">
        <v>96</v>
      </c>
      <c r="BY5" s="59" t="s">
        <v>97</v>
      </c>
      <c r="BZ5" s="59" t="s">
        <v>98</v>
      </c>
      <c r="CA5" s="59" t="s">
        <v>99</v>
      </c>
      <c r="CB5" s="59" t="s">
        <v>104</v>
      </c>
      <c r="CC5" s="59" t="s">
        <v>90</v>
      </c>
      <c r="CD5" s="59" t="s">
        <v>91</v>
      </c>
      <c r="CE5" s="59" t="s">
        <v>92</v>
      </c>
      <c r="CF5" s="59" t="s">
        <v>103</v>
      </c>
      <c r="CG5" s="59" t="s">
        <v>94</v>
      </c>
      <c r="CH5" s="59" t="s">
        <v>95</v>
      </c>
      <c r="CI5" s="59" t="s">
        <v>96</v>
      </c>
      <c r="CJ5" s="59" t="s">
        <v>97</v>
      </c>
      <c r="CK5" s="59" t="s">
        <v>98</v>
      </c>
      <c r="CL5" s="59" t="s">
        <v>99</v>
      </c>
      <c r="CM5" s="150"/>
      <c r="CN5" s="150"/>
      <c r="CO5" s="59" t="s">
        <v>89</v>
      </c>
      <c r="CP5" s="59" t="s">
        <v>100</v>
      </c>
      <c r="CQ5" s="59" t="s">
        <v>91</v>
      </c>
      <c r="CR5" s="59" t="s">
        <v>92</v>
      </c>
      <c r="CS5" s="59" t="s">
        <v>93</v>
      </c>
      <c r="CT5" s="59" t="s">
        <v>94</v>
      </c>
      <c r="CU5" s="59" t="s">
        <v>95</v>
      </c>
      <c r="CV5" s="59" t="s">
        <v>96</v>
      </c>
      <c r="CW5" s="59" t="s">
        <v>97</v>
      </c>
      <c r="CX5" s="59" t="s">
        <v>98</v>
      </c>
      <c r="CY5" s="59" t="s">
        <v>99</v>
      </c>
      <c r="CZ5" s="59" t="s">
        <v>89</v>
      </c>
      <c r="DA5" s="59" t="s">
        <v>100</v>
      </c>
      <c r="DB5" s="59" t="s">
        <v>91</v>
      </c>
      <c r="DC5" s="59" t="s">
        <v>102</v>
      </c>
      <c r="DD5" s="59" t="s">
        <v>93</v>
      </c>
      <c r="DE5" s="59" t="s">
        <v>94</v>
      </c>
      <c r="DF5" s="59" t="s">
        <v>95</v>
      </c>
      <c r="DG5" s="59" t="s">
        <v>96</v>
      </c>
      <c r="DH5" s="59" t="s">
        <v>97</v>
      </c>
      <c r="DI5" s="59" t="s">
        <v>98</v>
      </c>
      <c r="DJ5" s="59" t="s">
        <v>35</v>
      </c>
      <c r="DK5" s="59" t="s">
        <v>89</v>
      </c>
      <c r="DL5" s="59" t="s">
        <v>100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122173</v>
      </c>
      <c r="D6" s="60">
        <f t="shared" si="1"/>
        <v>47</v>
      </c>
      <c r="E6" s="60">
        <f t="shared" si="1"/>
        <v>14</v>
      </c>
      <c r="F6" s="60">
        <f t="shared" si="1"/>
        <v>0</v>
      </c>
      <c r="G6" s="60">
        <f t="shared" si="1"/>
        <v>1</v>
      </c>
      <c r="H6" s="60" t="str">
        <f>SUBSTITUTE(H8,"　","")</f>
        <v>千葉県柏市</v>
      </c>
      <c r="I6" s="60" t="str">
        <f t="shared" si="1"/>
        <v>柏市市営駐車場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20</v>
      </c>
      <c r="S6" s="62" t="str">
        <f t="shared" si="1"/>
        <v>商業施設</v>
      </c>
      <c r="T6" s="62" t="str">
        <f t="shared" si="1"/>
        <v>無</v>
      </c>
      <c r="U6" s="63">
        <f t="shared" si="1"/>
        <v>8761</v>
      </c>
      <c r="V6" s="63">
        <f t="shared" si="1"/>
        <v>211</v>
      </c>
      <c r="W6" s="63">
        <f t="shared" si="1"/>
        <v>420</v>
      </c>
      <c r="X6" s="62" t="str">
        <f t="shared" si="1"/>
        <v>利用料金制</v>
      </c>
      <c r="Y6" s="64">
        <f>IF(Y8="-",NA(),Y8)</f>
        <v>105.9</v>
      </c>
      <c r="Z6" s="64">
        <f t="shared" ref="Z6:AH6" si="2">IF(Z8="-",NA(),Z8)</f>
        <v>106.5</v>
      </c>
      <c r="AA6" s="64">
        <f t="shared" si="2"/>
        <v>45.2</v>
      </c>
      <c r="AB6" s="64">
        <f t="shared" si="2"/>
        <v>280.39999999999998</v>
      </c>
      <c r="AC6" s="64">
        <f t="shared" si="2"/>
        <v>388.5</v>
      </c>
      <c r="AD6" s="64">
        <f t="shared" si="2"/>
        <v>218.5</v>
      </c>
      <c r="AE6" s="64">
        <f t="shared" si="2"/>
        <v>151.19999999999999</v>
      </c>
      <c r="AF6" s="64">
        <f t="shared" si="2"/>
        <v>212.4</v>
      </c>
      <c r="AG6" s="64">
        <f t="shared" si="2"/>
        <v>243</v>
      </c>
      <c r="AH6" s="64">
        <f t="shared" si="2"/>
        <v>218.2</v>
      </c>
      <c r="AI6" s="61" t="str">
        <f>IF(AI8="-","",IF(AI8="-","【-】","【"&amp;SUBSTITUTE(TEXT(AI8,"#,##0.0"),"-","△")&amp;"】"))</f>
        <v>【619.1】</v>
      </c>
      <c r="AJ6" s="64">
        <f>IF(AJ8="-",NA(),AJ8)</f>
        <v>3.1</v>
      </c>
      <c r="AK6" s="64">
        <f t="shared" ref="AK6:AS6" si="3">IF(AK8="-",NA(),AK8)</f>
        <v>2.8</v>
      </c>
      <c r="AL6" s="64">
        <f t="shared" si="3"/>
        <v>1.2</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55</v>
      </c>
      <c r="AV6" s="65">
        <f t="shared" ref="AV6:BD6" si="4">IF(AV8="-",NA(),AV8)</f>
        <v>44</v>
      </c>
      <c r="AW6" s="65">
        <f t="shared" si="4"/>
        <v>29</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51.2</v>
      </c>
      <c r="BG6" s="64">
        <f t="shared" ref="BG6:BO6" si="5">IF(BG8="-",NA(),BG8)</f>
        <v>65.3</v>
      </c>
      <c r="BH6" s="64">
        <f t="shared" si="5"/>
        <v>30.4</v>
      </c>
      <c r="BI6" s="64">
        <f t="shared" si="5"/>
        <v>28.7</v>
      </c>
      <c r="BJ6" s="64">
        <f t="shared" si="5"/>
        <v>74.2</v>
      </c>
      <c r="BK6" s="64">
        <f t="shared" si="5"/>
        <v>33.200000000000003</v>
      </c>
      <c r="BL6" s="64">
        <f t="shared" si="5"/>
        <v>29.6</v>
      </c>
      <c r="BM6" s="64">
        <f t="shared" si="5"/>
        <v>29.2</v>
      </c>
      <c r="BN6" s="64">
        <f t="shared" si="5"/>
        <v>30.4</v>
      </c>
      <c r="BO6" s="64">
        <f t="shared" si="5"/>
        <v>5.8</v>
      </c>
      <c r="BP6" s="61" t="str">
        <f>IF(BP8="-","",IF(BP8="-","【-】","【"&amp;SUBSTITUTE(TEXT(BP8,"#,##0.0"),"-","△")&amp;"】"))</f>
        <v>【20.8】</v>
      </c>
      <c r="BQ6" s="65">
        <f>IF(BQ8="-",NA(),BQ8)</f>
        <v>83878</v>
      </c>
      <c r="BR6" s="65">
        <f t="shared" ref="BR6:BZ6" si="6">IF(BR8="-",NA(),BR8)</f>
        <v>82513</v>
      </c>
      <c r="BS6" s="65">
        <f t="shared" si="6"/>
        <v>55780</v>
      </c>
      <c r="BT6" s="65">
        <f t="shared" si="6"/>
        <v>60552</v>
      </c>
      <c r="BU6" s="65">
        <f t="shared" si="6"/>
        <v>76585</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106</v>
      </c>
      <c r="CM6" s="63">
        <f t="shared" ref="CM6:CN6" si="7">CM8</f>
        <v>397456</v>
      </c>
      <c r="CN6" s="63">
        <f t="shared" si="7"/>
        <v>0</v>
      </c>
      <c r="CO6" s="64"/>
      <c r="CP6" s="64"/>
      <c r="CQ6" s="64"/>
      <c r="CR6" s="64"/>
      <c r="CS6" s="64"/>
      <c r="CT6" s="64"/>
      <c r="CU6" s="64"/>
      <c r="CV6" s="64"/>
      <c r="CW6" s="64"/>
      <c r="CX6" s="64"/>
      <c r="CY6" s="61" t="s">
        <v>106</v>
      </c>
      <c r="CZ6" s="64">
        <f>IF(CZ8="-",NA(),CZ8)</f>
        <v>198.5</v>
      </c>
      <c r="DA6" s="64">
        <f t="shared" ref="DA6:DI6" si="8">IF(DA8="-",NA(),DA8)</f>
        <v>156.9</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236</v>
      </c>
      <c r="DL6" s="64">
        <f t="shared" ref="DL6:DT6" si="9">IF(DL8="-",NA(),DL8)</f>
        <v>197.6</v>
      </c>
      <c r="DM6" s="64">
        <f t="shared" si="9"/>
        <v>179.6</v>
      </c>
      <c r="DN6" s="64">
        <f t="shared" si="9"/>
        <v>224.2</v>
      </c>
      <c r="DO6" s="64">
        <f t="shared" si="9"/>
        <v>227</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107</v>
      </c>
      <c r="B7" s="60">
        <f t="shared" ref="B7:X7" si="10">B8</f>
        <v>2019</v>
      </c>
      <c r="C7" s="60">
        <f t="shared" si="10"/>
        <v>122173</v>
      </c>
      <c r="D7" s="60">
        <f t="shared" si="10"/>
        <v>47</v>
      </c>
      <c r="E7" s="60">
        <f t="shared" si="10"/>
        <v>14</v>
      </c>
      <c r="F7" s="60">
        <f t="shared" si="10"/>
        <v>0</v>
      </c>
      <c r="G7" s="60">
        <f t="shared" si="10"/>
        <v>1</v>
      </c>
      <c r="H7" s="60" t="str">
        <f t="shared" si="10"/>
        <v>千葉県　柏市</v>
      </c>
      <c r="I7" s="60" t="str">
        <f t="shared" si="10"/>
        <v>柏市市営駐車場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20</v>
      </c>
      <c r="S7" s="62" t="str">
        <f t="shared" si="10"/>
        <v>商業施設</v>
      </c>
      <c r="T7" s="62" t="str">
        <f t="shared" si="10"/>
        <v>無</v>
      </c>
      <c r="U7" s="63">
        <f t="shared" si="10"/>
        <v>8761</v>
      </c>
      <c r="V7" s="63">
        <f t="shared" si="10"/>
        <v>211</v>
      </c>
      <c r="W7" s="63">
        <f t="shared" si="10"/>
        <v>420</v>
      </c>
      <c r="X7" s="62" t="str">
        <f t="shared" si="10"/>
        <v>利用料金制</v>
      </c>
      <c r="Y7" s="64">
        <f>Y8</f>
        <v>105.9</v>
      </c>
      <c r="Z7" s="64">
        <f t="shared" ref="Z7:AH7" si="11">Z8</f>
        <v>106.5</v>
      </c>
      <c r="AA7" s="64">
        <f t="shared" si="11"/>
        <v>45.2</v>
      </c>
      <c r="AB7" s="64">
        <f t="shared" si="11"/>
        <v>280.39999999999998</v>
      </c>
      <c r="AC7" s="64">
        <f t="shared" si="11"/>
        <v>388.5</v>
      </c>
      <c r="AD7" s="64">
        <f t="shared" si="11"/>
        <v>218.5</v>
      </c>
      <c r="AE7" s="64">
        <f t="shared" si="11"/>
        <v>151.19999999999999</v>
      </c>
      <c r="AF7" s="64">
        <f t="shared" si="11"/>
        <v>212.4</v>
      </c>
      <c r="AG7" s="64">
        <f t="shared" si="11"/>
        <v>243</v>
      </c>
      <c r="AH7" s="64">
        <f t="shared" si="11"/>
        <v>218.2</v>
      </c>
      <c r="AI7" s="61"/>
      <c r="AJ7" s="64">
        <f>AJ8</f>
        <v>3.1</v>
      </c>
      <c r="AK7" s="64">
        <f t="shared" ref="AK7:AS7" si="12">AK8</f>
        <v>2.8</v>
      </c>
      <c r="AL7" s="64">
        <f t="shared" si="12"/>
        <v>1.2</v>
      </c>
      <c r="AM7" s="64">
        <f t="shared" si="12"/>
        <v>0</v>
      </c>
      <c r="AN7" s="64">
        <f t="shared" si="12"/>
        <v>0</v>
      </c>
      <c r="AO7" s="64">
        <f t="shared" si="12"/>
        <v>4.7</v>
      </c>
      <c r="AP7" s="64">
        <f t="shared" si="12"/>
        <v>4</v>
      </c>
      <c r="AQ7" s="64">
        <f t="shared" si="12"/>
        <v>2.4</v>
      </c>
      <c r="AR7" s="64">
        <f t="shared" si="12"/>
        <v>2.2999999999999998</v>
      </c>
      <c r="AS7" s="64">
        <f t="shared" si="12"/>
        <v>1.5</v>
      </c>
      <c r="AT7" s="61"/>
      <c r="AU7" s="65">
        <f>AU8</f>
        <v>55</v>
      </c>
      <c r="AV7" s="65">
        <f t="shared" ref="AV7:BD7" si="13">AV8</f>
        <v>44</v>
      </c>
      <c r="AW7" s="65">
        <f t="shared" si="13"/>
        <v>29</v>
      </c>
      <c r="AX7" s="65">
        <f t="shared" si="13"/>
        <v>0</v>
      </c>
      <c r="AY7" s="65">
        <f t="shared" si="13"/>
        <v>0</v>
      </c>
      <c r="AZ7" s="65">
        <f t="shared" si="13"/>
        <v>46</v>
      </c>
      <c r="BA7" s="65">
        <f t="shared" si="13"/>
        <v>39</v>
      </c>
      <c r="BB7" s="65">
        <f t="shared" si="13"/>
        <v>25</v>
      </c>
      <c r="BC7" s="65">
        <f t="shared" si="13"/>
        <v>23</v>
      </c>
      <c r="BD7" s="65">
        <f t="shared" si="13"/>
        <v>11</v>
      </c>
      <c r="BE7" s="63"/>
      <c r="BF7" s="64">
        <f>BF8</f>
        <v>51.2</v>
      </c>
      <c r="BG7" s="64">
        <f t="shared" ref="BG7:BO7" si="14">BG8</f>
        <v>65.3</v>
      </c>
      <c r="BH7" s="64">
        <f t="shared" si="14"/>
        <v>30.4</v>
      </c>
      <c r="BI7" s="64">
        <f t="shared" si="14"/>
        <v>28.7</v>
      </c>
      <c r="BJ7" s="64">
        <f t="shared" si="14"/>
        <v>74.2</v>
      </c>
      <c r="BK7" s="64">
        <f t="shared" si="14"/>
        <v>33.200000000000003</v>
      </c>
      <c r="BL7" s="64">
        <f t="shared" si="14"/>
        <v>29.6</v>
      </c>
      <c r="BM7" s="64">
        <f t="shared" si="14"/>
        <v>29.2</v>
      </c>
      <c r="BN7" s="64">
        <f t="shared" si="14"/>
        <v>30.4</v>
      </c>
      <c r="BO7" s="64">
        <f t="shared" si="14"/>
        <v>5.8</v>
      </c>
      <c r="BP7" s="61"/>
      <c r="BQ7" s="65">
        <f>BQ8</f>
        <v>83878</v>
      </c>
      <c r="BR7" s="65">
        <f t="shared" ref="BR7:BZ7" si="15">BR8</f>
        <v>82513</v>
      </c>
      <c r="BS7" s="65">
        <f t="shared" si="15"/>
        <v>55780</v>
      </c>
      <c r="BT7" s="65">
        <f t="shared" si="15"/>
        <v>60552</v>
      </c>
      <c r="BU7" s="65">
        <f t="shared" si="15"/>
        <v>76585</v>
      </c>
      <c r="BV7" s="65">
        <f t="shared" si="15"/>
        <v>37496</v>
      </c>
      <c r="BW7" s="65">
        <f t="shared" si="15"/>
        <v>31888</v>
      </c>
      <c r="BX7" s="65">
        <f t="shared" si="15"/>
        <v>13314</v>
      </c>
      <c r="BY7" s="65">
        <f t="shared" si="15"/>
        <v>28825</v>
      </c>
      <c r="BZ7" s="65">
        <f t="shared" si="15"/>
        <v>26838</v>
      </c>
      <c r="CA7" s="63"/>
      <c r="CB7" s="64" t="s">
        <v>108</v>
      </c>
      <c r="CC7" s="64" t="s">
        <v>108</v>
      </c>
      <c r="CD7" s="64" t="s">
        <v>108</v>
      </c>
      <c r="CE7" s="64" t="s">
        <v>108</v>
      </c>
      <c r="CF7" s="64" t="s">
        <v>108</v>
      </c>
      <c r="CG7" s="64" t="s">
        <v>108</v>
      </c>
      <c r="CH7" s="64" t="s">
        <v>108</v>
      </c>
      <c r="CI7" s="64" t="s">
        <v>108</v>
      </c>
      <c r="CJ7" s="64" t="s">
        <v>108</v>
      </c>
      <c r="CK7" s="64" t="s">
        <v>106</v>
      </c>
      <c r="CL7" s="61"/>
      <c r="CM7" s="63">
        <f>CM8</f>
        <v>397456</v>
      </c>
      <c r="CN7" s="63">
        <f>CN8</f>
        <v>0</v>
      </c>
      <c r="CO7" s="64" t="s">
        <v>108</v>
      </c>
      <c r="CP7" s="64" t="s">
        <v>108</v>
      </c>
      <c r="CQ7" s="64" t="s">
        <v>108</v>
      </c>
      <c r="CR7" s="64" t="s">
        <v>108</v>
      </c>
      <c r="CS7" s="64" t="s">
        <v>108</v>
      </c>
      <c r="CT7" s="64" t="s">
        <v>108</v>
      </c>
      <c r="CU7" s="64" t="s">
        <v>108</v>
      </c>
      <c r="CV7" s="64" t="s">
        <v>108</v>
      </c>
      <c r="CW7" s="64" t="s">
        <v>108</v>
      </c>
      <c r="CX7" s="64" t="s">
        <v>109</v>
      </c>
      <c r="CY7" s="61"/>
      <c r="CZ7" s="64">
        <f>CZ8</f>
        <v>198.5</v>
      </c>
      <c r="DA7" s="64">
        <f t="shared" ref="DA7:DI7" si="16">DA8</f>
        <v>156.9</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236</v>
      </c>
      <c r="DL7" s="64">
        <f t="shared" ref="DL7:DT7" si="17">DL8</f>
        <v>197.6</v>
      </c>
      <c r="DM7" s="64">
        <f t="shared" si="17"/>
        <v>179.6</v>
      </c>
      <c r="DN7" s="64">
        <f t="shared" si="17"/>
        <v>224.2</v>
      </c>
      <c r="DO7" s="64">
        <f t="shared" si="17"/>
        <v>227</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122173</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20</v>
      </c>
      <c r="S8" s="69" t="s">
        <v>120</v>
      </c>
      <c r="T8" s="69" t="s">
        <v>121</v>
      </c>
      <c r="U8" s="70">
        <v>8761</v>
      </c>
      <c r="V8" s="70">
        <v>211</v>
      </c>
      <c r="W8" s="70">
        <v>420</v>
      </c>
      <c r="X8" s="69" t="s">
        <v>122</v>
      </c>
      <c r="Y8" s="71">
        <v>105.9</v>
      </c>
      <c r="Z8" s="71">
        <v>106.5</v>
      </c>
      <c r="AA8" s="71">
        <v>45.2</v>
      </c>
      <c r="AB8" s="71">
        <v>280.39999999999998</v>
      </c>
      <c r="AC8" s="71">
        <v>388.5</v>
      </c>
      <c r="AD8" s="71">
        <v>218.5</v>
      </c>
      <c r="AE8" s="71">
        <v>151.19999999999999</v>
      </c>
      <c r="AF8" s="71">
        <v>212.4</v>
      </c>
      <c r="AG8" s="71">
        <v>243</v>
      </c>
      <c r="AH8" s="71">
        <v>218.2</v>
      </c>
      <c r="AI8" s="68">
        <v>619.1</v>
      </c>
      <c r="AJ8" s="71">
        <v>3.1</v>
      </c>
      <c r="AK8" s="71">
        <v>2.8</v>
      </c>
      <c r="AL8" s="71">
        <v>1.2</v>
      </c>
      <c r="AM8" s="71">
        <v>0</v>
      </c>
      <c r="AN8" s="71">
        <v>0</v>
      </c>
      <c r="AO8" s="71">
        <v>4.7</v>
      </c>
      <c r="AP8" s="71">
        <v>4</v>
      </c>
      <c r="AQ8" s="71">
        <v>2.4</v>
      </c>
      <c r="AR8" s="71">
        <v>2.2999999999999998</v>
      </c>
      <c r="AS8" s="71">
        <v>1.5</v>
      </c>
      <c r="AT8" s="68">
        <v>2.2999999999999998</v>
      </c>
      <c r="AU8" s="72">
        <v>55</v>
      </c>
      <c r="AV8" s="72">
        <v>44</v>
      </c>
      <c r="AW8" s="72">
        <v>29</v>
      </c>
      <c r="AX8" s="72">
        <v>0</v>
      </c>
      <c r="AY8" s="72">
        <v>0</v>
      </c>
      <c r="AZ8" s="72">
        <v>46</v>
      </c>
      <c r="BA8" s="72">
        <v>39</v>
      </c>
      <c r="BB8" s="72">
        <v>25</v>
      </c>
      <c r="BC8" s="72">
        <v>23</v>
      </c>
      <c r="BD8" s="72">
        <v>11</v>
      </c>
      <c r="BE8" s="72">
        <v>17</v>
      </c>
      <c r="BF8" s="71">
        <v>51.2</v>
      </c>
      <c r="BG8" s="71">
        <v>65.3</v>
      </c>
      <c r="BH8" s="71">
        <v>30.4</v>
      </c>
      <c r="BI8" s="71">
        <v>28.7</v>
      </c>
      <c r="BJ8" s="71">
        <v>74.2</v>
      </c>
      <c r="BK8" s="71">
        <v>33.200000000000003</v>
      </c>
      <c r="BL8" s="71">
        <v>29.6</v>
      </c>
      <c r="BM8" s="71">
        <v>29.2</v>
      </c>
      <c r="BN8" s="71">
        <v>30.4</v>
      </c>
      <c r="BO8" s="71">
        <v>5.8</v>
      </c>
      <c r="BP8" s="68">
        <v>20.8</v>
      </c>
      <c r="BQ8" s="72">
        <v>83878</v>
      </c>
      <c r="BR8" s="72">
        <v>82513</v>
      </c>
      <c r="BS8" s="72">
        <v>55780</v>
      </c>
      <c r="BT8" s="73">
        <v>60552</v>
      </c>
      <c r="BU8" s="73">
        <v>76585</v>
      </c>
      <c r="BV8" s="72">
        <v>37496</v>
      </c>
      <c r="BW8" s="72">
        <v>31888</v>
      </c>
      <c r="BX8" s="72">
        <v>13314</v>
      </c>
      <c r="BY8" s="72">
        <v>28825</v>
      </c>
      <c r="BZ8" s="72">
        <v>26838</v>
      </c>
      <c r="CA8" s="70">
        <v>14290</v>
      </c>
      <c r="CB8" s="71" t="s">
        <v>114</v>
      </c>
      <c r="CC8" s="71" t="s">
        <v>114</v>
      </c>
      <c r="CD8" s="71" t="s">
        <v>114</v>
      </c>
      <c r="CE8" s="71" t="s">
        <v>114</v>
      </c>
      <c r="CF8" s="71" t="s">
        <v>114</v>
      </c>
      <c r="CG8" s="71" t="s">
        <v>114</v>
      </c>
      <c r="CH8" s="71" t="s">
        <v>114</v>
      </c>
      <c r="CI8" s="71" t="s">
        <v>114</v>
      </c>
      <c r="CJ8" s="71" t="s">
        <v>114</v>
      </c>
      <c r="CK8" s="71" t="s">
        <v>114</v>
      </c>
      <c r="CL8" s="68" t="s">
        <v>114</v>
      </c>
      <c r="CM8" s="70">
        <v>397456</v>
      </c>
      <c r="CN8" s="70">
        <v>0</v>
      </c>
      <c r="CO8" s="71" t="s">
        <v>114</v>
      </c>
      <c r="CP8" s="71" t="s">
        <v>114</v>
      </c>
      <c r="CQ8" s="71" t="s">
        <v>114</v>
      </c>
      <c r="CR8" s="71" t="s">
        <v>114</v>
      </c>
      <c r="CS8" s="71" t="s">
        <v>114</v>
      </c>
      <c r="CT8" s="71" t="s">
        <v>114</v>
      </c>
      <c r="CU8" s="71" t="s">
        <v>114</v>
      </c>
      <c r="CV8" s="71" t="s">
        <v>114</v>
      </c>
      <c r="CW8" s="71" t="s">
        <v>114</v>
      </c>
      <c r="CX8" s="71" t="s">
        <v>114</v>
      </c>
      <c r="CY8" s="68" t="s">
        <v>114</v>
      </c>
      <c r="CZ8" s="71">
        <v>198.5</v>
      </c>
      <c r="DA8" s="71">
        <v>156.9</v>
      </c>
      <c r="DB8" s="71">
        <v>0</v>
      </c>
      <c r="DC8" s="71">
        <v>0</v>
      </c>
      <c r="DD8" s="71">
        <v>0</v>
      </c>
      <c r="DE8" s="71">
        <v>280</v>
      </c>
      <c r="DF8" s="71">
        <v>239.6</v>
      </c>
      <c r="DG8" s="71">
        <v>224.1</v>
      </c>
      <c r="DH8" s="71">
        <v>152.5</v>
      </c>
      <c r="DI8" s="71">
        <v>1239.2</v>
      </c>
      <c r="DJ8" s="68">
        <v>425.4</v>
      </c>
      <c r="DK8" s="71">
        <v>236</v>
      </c>
      <c r="DL8" s="71">
        <v>197.6</v>
      </c>
      <c r="DM8" s="71">
        <v>179.6</v>
      </c>
      <c r="DN8" s="71">
        <v>224.2</v>
      </c>
      <c r="DO8" s="71">
        <v>227</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2021-01-18T23:38:59Z</cp:lastPrinted>
  <dcterms:created xsi:type="dcterms:W3CDTF">2020-12-04T03:27:55Z</dcterms:created>
  <dcterms:modified xsi:type="dcterms:W3CDTF">2021-02-22T04:57:07Z</dcterms:modified>
  <cp:category/>
</cp:coreProperties>
</file>