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10上水道\"/>
    </mc:Choice>
  </mc:AlternateContent>
  <workbookProtection workbookAlgorithmName="SHA-512" workbookHashValue="3XOGURrsNVSjbKk9MFXM7km42+BHlooK3Hx0Lp260RJKHgb5vjQr6HeGKosDFCYiXP1JKFAA6liVdDYxOopwTA==" workbookSaltValue="pELigDmm7hqIgFPtn7l66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<sst xmlns="http://schemas.openxmlformats.org/spreadsheetml/2006/main" count="228" uniqueCount="113">
  <si>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</si>
  <si>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</si>
  <si>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</si>
  <si>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</si>
  <si>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</si>
  <si>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</si>
  <si>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</si>
  <si>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</si>
  <si>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</si>
  <si>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</si>
  <si>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</si>
  <si>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</si>
  <si>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</si>
  <si>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</si>
  <si>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</si>
  <si>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</si>
  <si>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</si>
  <si>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</si>
  <si>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</si>
  <si>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</si>
  <si>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</si>
  <si>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</si>
  <si>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</si>
  <si>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</si>
  <si>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</si>
  <si>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</si>
  <si>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</si>
  <si>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</si>
  <si>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</si>
  <si>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</si>
  <si>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</si>
  <si>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</si>
  <si>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</si>
  <si>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</si>
  <si>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</si>
  <si>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</si>
  <si>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</si>
  <si>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</si>
  <si>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</si>
  <si>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</si>
  <si>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</si>
  <si>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</si>
  <si>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</si>
  <si>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</si>
  <si>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</si>
  <si>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</si>
  <si>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</si>
  <si>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</si>
  <si>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</si>
  <si>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</si>
  <si>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</si>
  <si>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</si>
  <si>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</si>
  <si>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</si>
  <si>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</si>
  <si>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</si>
  <si>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</si>
  <si>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</si>
  <si>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</si>
  <si>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</si>
  <si>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</si>
  <si>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</si>
  <si>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</si>
  <si>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</si>
  <si>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</si>
  <si>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</si>
  <si>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</si>
  <si>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</si>
  <si>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</si>
  <si>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</si>
  <si>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</si>
  <si>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</si>
  <si>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</si>
  <si>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</si>
  <si>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</si>
  <si>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</si>
  <si>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</si>
  <si>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</si>
  <si>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</si>
  <si>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</si>
  <si>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</si>
  <si>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</si>
  <si>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</si>
  <si>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</si>
  <si>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</si>
  <si>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</si>
  <si>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</si>
  <si>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</si>
  <si>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</si>
  <si>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</si>
  <si>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</si>
  <si>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</si>
  <si>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</si>
  <si>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八街市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</si>
  <si>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</si>
  <si>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</si>
  <si>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</si>
  <si>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</si>
  <si>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</si>
  <si>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</si>
  <si>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</si>
  <si>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</si>
  <si>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</si>
  <si>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</si>
  <si>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</si>
  <si>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</si>
  <si>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</si>
  <si>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</si>
  <si>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</si>
  <si>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</si>
  <si>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②管路経年化率は減少しているが、③管路更新率については、この5年では0.29％、約344年ペースでの更新となっている。また①有形固定資産減価償却率も今後ますます老朽化が進み上昇していくと考えられることから、今後は更新ペースを上げていく必要がある。</t>
    <phoneticPr fontId="4"/>
  </si>
  <si>
    <t>　近年の人口減少、節水機器の普及などによる給水収益の減少が著しく、事業運営に必要となる資金が減っている。また、管路経年化率からも今後ますます管路の老朽化が進行し、有収率の向上が課題となっている。さらに、霞ヶ浦導水事業の推進に伴い用水供給事業者からの受水量の増加が予定され、経営環境はより厳しさを増すこととなる。
　このような状況の中、水道水の安全を確保し安定した供給を堅持するため費用の縮減や効率化への取り組みがより一層必要となるとともに財源確保の観点から水道料金についても健全な事業運営を確保できるよう適宜見直す必要がある。</t>
    <phoneticPr fontId="4"/>
  </si>
  <si>
    <t>　①経常収支比率は、平成26年度より100％下回っていたが、平成28年度に100％を上回り、平成29年度からは類似団体平均値を上回っている。③流動比率については、100％を上回っているものの、類似団体平均値よりも低い傾向が続いている。
　②累積欠損金は平成27年度に発生したが、平成28年度に解消して以降、累積欠損金比率0％を維持している。
　④企業債残高対給水収益比率は、全国平均値より高い水準である。これは配水施設の更新事業により企業債残高が増加したためであるが、近年減少傾向にある。
  ⑤料金回収率は100％を下回っており、給水に係る費用が給水収益で賄われておらず、市・県からの高料金対策の補助金を受け賄っている。
　⑥給水原価は、類似団体平均値よりかなり高い水準となっている。これは、給水原価を構成する受水費の割合が高いことが考えられるが、用水供給事業者との契約のため削減が困難である。
　また、今後受水量の増加が見込まれることから、受水費の費用割合がさらに増えることが予想される。
　⑦施設利用率については認可変更に伴う施設能力の見直しにより向上し、全国平均、類似団体平均値を上回っている。
　⑧有収率は、管路の老朽化が進み、近年は類似団体平均値より低い水準であったが、平成27年度より漏水調査業務委託を行い、平成29年度からは類似団体平均値を上回っている。しかし、根本的な解決には計画的な管路の更新が必要である。</t>
    <rPh sb="187" eb="189">
      <t>ゼンコク</t>
    </rPh>
    <rPh sb="189" eb="191">
      <t>ヘイキン</t>
    </rPh>
    <rPh sb="191" eb="192">
      <t>アタイ</t>
    </rPh>
    <rPh sb="236" eb="238">
      <t>ゲンショウ</t>
    </rPh>
    <rPh sb="238" eb="240">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</si>
</sst>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0.41</c:v>
                </c:pt>
                <c:pt idx="1">
                  <c:v>0.5</c:v>
                </c:pt>
                <c:pt idx="2">
                  <c:v>0.26</c:v>
                </c:pt>
                <c:pt idx="3">
                  <c:v>0.24</c:v>
                </c:pt>
                <c:pt idx="4">
                  <c:v>0.06</c:v>
                </c:pt>
              </c:numCache>
            </c:numRef>
          </c:val>
          <c:extLst>
            <c:ext xmlns:c16="http://schemas.microsoft.com/office/drawing/2014/chart" uri="{C3380CC4-5D6E-409C-BE32-E72D297353CC}">
              <c16:uniqueId val="{00000000-0E2A-4ABC-B401-B5B505615FB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0E2A-4ABC-B401-B5B505615FB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56.11</c:v>
                </c:pt>
                <c:pt idx="1">
                  <c:v>53.97</c:v>
                </c:pt>
                <c:pt idx="2">
                  <c:v>51.16</c:v>
                </c:pt>
                <c:pt idx="3">
                  <c:v>50.24</c:v>
                </c:pt>
                <c:pt idx="4">
                  <c:v>74.52</c:v>
                </c:pt>
              </c:numCache>
            </c:numRef>
          </c:val>
          <c:extLst>
            <c:ext xmlns:c16="http://schemas.microsoft.com/office/drawing/2014/chart" uri="{C3380CC4-5D6E-409C-BE32-E72D297353CC}">
              <c16:uniqueId val="{00000000-771A-4884-AA80-A23CB36E084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771A-4884-AA80-A23CB36E084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79.430000000000007</c:v>
                </c:pt>
                <c:pt idx="1">
                  <c:v>82.28</c:v>
                </c:pt>
                <c:pt idx="2">
                  <c:v>86.43</c:v>
                </c:pt>
                <c:pt idx="3">
                  <c:v>87.01</c:v>
                </c:pt>
                <c:pt idx="4">
                  <c:v>85.44</c:v>
                </c:pt>
              </c:numCache>
            </c:numRef>
          </c:val>
          <c:extLst>
            <c:ext xmlns:c16="http://schemas.microsoft.com/office/drawing/2014/chart" uri="{C3380CC4-5D6E-409C-BE32-E72D297353CC}">
              <c16:uniqueId val="{00000000-9D0A-41E1-B956-9AF76C6FAF8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9D0A-41E1-B956-9AF76C6FAF8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99.53</c:v>
                </c:pt>
                <c:pt idx="1">
                  <c:v>101.64</c:v>
                </c:pt>
                <c:pt idx="2">
                  <c:v>112.94</c:v>
                </c:pt>
                <c:pt idx="3">
                  <c:v>120.2</c:v>
                </c:pt>
                <c:pt idx="4">
                  <c:v>115.18</c:v>
                </c:pt>
              </c:numCache>
            </c:numRef>
          </c:val>
          <c:extLst>
            <c:ext xmlns:c16="http://schemas.microsoft.com/office/drawing/2014/chart" uri="{C3380CC4-5D6E-409C-BE32-E72D297353CC}">
              <c16:uniqueId val="{00000000-6577-4C37-964F-C921E9CB0B7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6577-4C37-964F-C921E9CB0B7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48.52</c:v>
                </c:pt>
                <c:pt idx="1">
                  <c:v>49.85</c:v>
                </c:pt>
                <c:pt idx="2">
                  <c:v>51.34</c:v>
                </c:pt>
                <c:pt idx="3">
                  <c:v>52.79</c:v>
                </c:pt>
                <c:pt idx="4">
                  <c:v>54.41</c:v>
                </c:pt>
              </c:numCache>
            </c:numRef>
          </c:val>
          <c:extLst>
            <c:ext xmlns:c16="http://schemas.microsoft.com/office/drawing/2014/chart" uri="{C3380CC4-5D6E-409C-BE32-E72D297353CC}">
              <c16:uniqueId val="{00000000-C834-4A8E-8296-D352C990A38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C834-4A8E-8296-D352C990A38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29.3</c:v>
                </c:pt>
                <c:pt idx="1">
                  <c:v>32.54</c:v>
                </c:pt>
                <c:pt idx="2">
                  <c:v>29.79</c:v>
                </c:pt>
                <c:pt idx="3">
                  <c:v>30.04</c:v>
                </c:pt>
                <c:pt idx="4">
                  <c:v>29.99</c:v>
                </c:pt>
              </c:numCache>
            </c:numRef>
          </c:val>
          <c:extLst>
            <c:ext xmlns:c16="http://schemas.microsoft.com/office/drawing/2014/chart" uri="{C3380CC4-5D6E-409C-BE32-E72D297353CC}">
              <c16:uniqueId val="{00000000-CFA3-413E-9A3A-7529A7D2E80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CFA3-413E-9A3A-7529A7D2E80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formatCode="#,##0.00;&quot;△&quot;#,##0.00;&quot;-&quot;">
                  <c:v>1.02</c:v>
                </c:pt>
                <c:pt idx="1">
                  <c:v>0</c:v>
                </c:pt>
                <c:pt idx="2">
                  <c:v>0</c:v>
                </c:pt>
                <c:pt idx="3">
                  <c:v>0</c:v>
                </c:pt>
                <c:pt idx="4">
                  <c:v>0</c:v>
                </c:pt>
              </c:numCache>
            </c:numRef>
          </c:val>
          <c:extLst>
            <c:ext xmlns:c16="http://schemas.microsoft.com/office/drawing/2014/chart" uri="{C3380CC4-5D6E-409C-BE32-E72D297353CC}">
              <c16:uniqueId val="{00000000-8689-4998-B5CD-4FF6593767B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8689-4998-B5CD-4FF6593767B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124.41</c:v>
                </c:pt>
                <c:pt idx="1">
                  <c:v>101.69</c:v>
                </c:pt>
                <c:pt idx="2">
                  <c:v>116.54</c:v>
                </c:pt>
                <c:pt idx="3">
                  <c:v>155.22999999999999</c:v>
                </c:pt>
                <c:pt idx="4">
                  <c:v>188.23</c:v>
                </c:pt>
              </c:numCache>
            </c:numRef>
          </c:val>
          <c:extLst>
            <c:ext xmlns:c16="http://schemas.microsoft.com/office/drawing/2014/chart" uri="{C3380CC4-5D6E-409C-BE32-E72D297353CC}">
              <c16:uniqueId val="{00000000-2B04-4C91-A6DC-C4D5928859C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2B04-4C91-A6DC-C4D5928859C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378.68</c:v>
                </c:pt>
                <c:pt idx="1">
                  <c:v>352.08</c:v>
                </c:pt>
                <c:pt idx="2">
                  <c:v>326.32</c:v>
                </c:pt>
                <c:pt idx="3">
                  <c:v>305.52999999999997</c:v>
                </c:pt>
                <c:pt idx="4">
                  <c:v>286.22000000000003</c:v>
                </c:pt>
              </c:numCache>
            </c:numRef>
          </c:val>
          <c:extLst>
            <c:ext xmlns:c16="http://schemas.microsoft.com/office/drawing/2014/chart" uri="{C3380CC4-5D6E-409C-BE32-E72D297353CC}">
              <c16:uniqueId val="{00000000-E982-4BEE-AE4E-7EBD6161D06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E982-4BEE-AE4E-7EBD6161D06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78.5</c:v>
                </c:pt>
                <c:pt idx="1">
                  <c:v>82.42</c:v>
                </c:pt>
                <c:pt idx="2">
                  <c:v>83.33</c:v>
                </c:pt>
                <c:pt idx="3">
                  <c:v>81.760000000000005</c:v>
                </c:pt>
                <c:pt idx="4">
                  <c:v>78.040000000000006</c:v>
                </c:pt>
              </c:numCache>
            </c:numRef>
          </c:val>
          <c:extLst>
            <c:ext xmlns:c16="http://schemas.microsoft.com/office/drawing/2014/chart" uri="{C3380CC4-5D6E-409C-BE32-E72D297353CC}">
              <c16:uniqueId val="{00000000-F825-443C-BBD5-3D5F127E58C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F825-443C-BBD5-3D5F127E58C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289.47000000000003</c:v>
                </c:pt>
                <c:pt idx="1">
                  <c:v>276.07</c:v>
                </c:pt>
                <c:pt idx="2">
                  <c:v>273.17</c:v>
                </c:pt>
                <c:pt idx="3">
                  <c:v>279.07</c:v>
                </c:pt>
                <c:pt idx="4">
                  <c:v>292.98</c:v>
                </c:pt>
              </c:numCache>
            </c:numRef>
          </c:val>
          <c:extLst>
            <c:ext xmlns:c16="http://schemas.microsoft.com/office/drawing/2014/chart" uri="{C3380CC4-5D6E-409C-BE32-E72D297353CC}">
              <c16:uniqueId val="{00000000-E724-48C7-9063-8478F94848A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E724-48C7-9063-8478F94848A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千葉県　八街市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69509</v>
      </c>
      <c r="AM8" s="71"/>
      <c r="AN8" s="71"/>
      <c r="AO8" s="71"/>
      <c r="AP8" s="71"/>
      <c r="AQ8" s="71"/>
      <c r="AR8" s="71"/>
      <c r="AS8" s="71"/>
      <c r="AT8" s="67">
        <f>データ!$S$6</f>
        <v>74.94</v>
      </c>
      <c r="AU8" s="68"/>
      <c r="AV8" s="68"/>
      <c r="AW8" s="68"/>
      <c r="AX8" s="68"/>
      <c r="AY8" s="68"/>
      <c r="AZ8" s="68"/>
      <c r="BA8" s="68"/>
      <c r="BB8" s="70">
        <f>データ!$T$6</f>
        <v>927.53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61.13</v>
      </c>
      <c r="J10" s="68"/>
      <c r="K10" s="68"/>
      <c r="L10" s="68"/>
      <c r="M10" s="68"/>
      <c r="N10" s="68"/>
      <c r="O10" s="69"/>
      <c r="P10" s="70">
        <f>データ!$P$6</f>
        <v>51.81</v>
      </c>
      <c r="Q10" s="70"/>
      <c r="R10" s="70"/>
      <c r="S10" s="70"/>
      <c r="T10" s="70"/>
      <c r="U10" s="70"/>
      <c r="V10" s="70"/>
      <c r="W10" s="71">
        <f>データ!$Q$6</f>
        <v>3970</v>
      </c>
      <c r="X10" s="71"/>
      <c r="Y10" s="71"/>
      <c r="Z10" s="71"/>
      <c r="AA10" s="71"/>
      <c r="AB10" s="71"/>
      <c r="AC10" s="71"/>
      <c r="AD10" s="2"/>
      <c r="AE10" s="2"/>
      <c r="AF10" s="2"/>
      <c r="AG10" s="2"/>
      <c r="AH10" s="4"/>
      <c r="AI10" s="4"/>
      <c r="AJ10" s="4"/>
      <c r="AK10" s="4"/>
      <c r="AL10" s="71">
        <f>データ!$U$6</f>
        <v>35835</v>
      </c>
      <c r="AM10" s="71"/>
      <c r="AN10" s="71"/>
      <c r="AO10" s="71"/>
      <c r="AP10" s="71"/>
      <c r="AQ10" s="71"/>
      <c r="AR10" s="71"/>
      <c r="AS10" s="71"/>
      <c r="AT10" s="67">
        <f>データ!$V$6</f>
        <v>38.78</v>
      </c>
      <c r="AU10" s="68"/>
      <c r="AV10" s="68"/>
      <c r="AW10" s="68"/>
      <c r="AX10" s="68"/>
      <c r="AY10" s="68"/>
      <c r="AZ10" s="68"/>
      <c r="BA10" s="68"/>
      <c r="BB10" s="70">
        <f>データ!$W$6</f>
        <v>924.06</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4dHJcY1By0oyFhwfyyzFg8lF3QB9eEi2jmsPyGqX9lVHWaJO9/hD/9hEreM31QJIYcXMpBWbBRs0gkuXpK39hA==" saltValue="F2RZq+9HDpFCOqstAt4iP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122301</v>
      </c>
      <c r="D6" s="34">
        <f t="shared" si="3"/>
        <v>46</v>
      </c>
      <c r="E6" s="34">
        <f t="shared" si="3"/>
        <v>1</v>
      </c>
      <c r="F6" s="34">
        <f t="shared" si="3"/>
        <v>0</v>
      </c>
      <c r="G6" s="34">
        <f t="shared" si="3"/>
        <v>1</v>
      </c>
      <c r="H6" s="34" t="str">
        <f t="shared" si="3"/>
        <v>千葉県　八街市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61.13</v>
      </c>
      <c r="P6" s="35">
        <f t="shared" si="3"/>
        <v>51.81</v>
      </c>
      <c r="Q6" s="35">
        <f t="shared" si="3"/>
        <v>3970</v>
      </c>
      <c r="R6" s="35">
        <f t="shared" si="3"/>
        <v>69509</v>
      </c>
      <c r="S6" s="35">
        <f t="shared" si="3"/>
        <v>74.94</v>
      </c>
      <c r="T6" s="35">
        <f t="shared" si="3"/>
        <v>927.53</v>
      </c>
      <c r="U6" s="35">
        <f t="shared" si="3"/>
        <v>35835</v>
      </c>
      <c r="V6" s="35">
        <f t="shared" si="3"/>
        <v>38.78</v>
      </c>
      <c r="W6" s="35">
        <f t="shared" si="3"/>
        <v>924.06</v>
      </c>
      <c r="X6" s="36">
        <f>IF(X7="",NA(),X7)</f>
        <v>99.53</v>
      </c>
      <c r="Y6" s="36">
        <f t="shared" ref="Y6:AG6" si="4">IF(Y7="",NA(),Y7)</f>
        <v>101.64</v>
      </c>
      <c r="Z6" s="36">
        <f t="shared" si="4"/>
        <v>112.94</v>
      </c>
      <c r="AA6" s="36">
        <f t="shared" si="4"/>
        <v>120.2</v>
      </c>
      <c r="AB6" s="36">
        <f t="shared" si="4"/>
        <v>115.18</v>
      </c>
      <c r="AC6" s="36">
        <f t="shared" si="4"/>
        <v>109.64</v>
      </c>
      <c r="AD6" s="36">
        <f t="shared" si="4"/>
        <v>110.95</v>
      </c>
      <c r="AE6" s="36">
        <f t="shared" si="4"/>
        <v>110.68</v>
      </c>
      <c r="AF6" s="36">
        <f t="shared" si="4"/>
        <v>110.66</v>
      </c>
      <c r="AG6" s="36">
        <f t="shared" si="4"/>
        <v>109.01</v>
      </c>
      <c r="AH6" s="35" t="str">
        <f>IF(AH7="","",IF(AH7="-","【-】","【"&amp;SUBSTITUTE(TEXT(AH7,"#,##0.00"),"-","△")&amp;"】"))</f>
        <v>【112.01】</v>
      </c>
      <c r="AI6" s="36">
        <f>IF(AI7="",NA(),AI7)</f>
        <v>1.02</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124.41</v>
      </c>
      <c r="AU6" s="36">
        <f t="shared" ref="AU6:BC6" si="6">IF(AU7="",NA(),AU7)</f>
        <v>101.69</v>
      </c>
      <c r="AV6" s="36">
        <f t="shared" si="6"/>
        <v>116.54</v>
      </c>
      <c r="AW6" s="36">
        <f t="shared" si="6"/>
        <v>155.22999999999999</v>
      </c>
      <c r="AX6" s="36">
        <f t="shared" si="6"/>
        <v>188.23</v>
      </c>
      <c r="AY6" s="36">
        <f t="shared" si="6"/>
        <v>371.31</v>
      </c>
      <c r="AZ6" s="36">
        <f t="shared" si="6"/>
        <v>377.63</v>
      </c>
      <c r="BA6" s="36">
        <f t="shared" si="6"/>
        <v>357.34</v>
      </c>
      <c r="BB6" s="36">
        <f t="shared" si="6"/>
        <v>366.03</v>
      </c>
      <c r="BC6" s="36">
        <f t="shared" si="6"/>
        <v>365.18</v>
      </c>
      <c r="BD6" s="35" t="str">
        <f>IF(BD7="","",IF(BD7="-","【-】","【"&amp;SUBSTITUTE(TEXT(BD7,"#,##0.00"),"-","△")&amp;"】"))</f>
        <v>【264.97】</v>
      </c>
      <c r="BE6" s="36">
        <f>IF(BE7="",NA(),BE7)</f>
        <v>378.68</v>
      </c>
      <c r="BF6" s="36">
        <f t="shared" ref="BF6:BN6" si="7">IF(BF7="",NA(),BF7)</f>
        <v>352.08</v>
      </c>
      <c r="BG6" s="36">
        <f t="shared" si="7"/>
        <v>326.32</v>
      </c>
      <c r="BH6" s="36">
        <f t="shared" si="7"/>
        <v>305.52999999999997</v>
      </c>
      <c r="BI6" s="36">
        <f t="shared" si="7"/>
        <v>286.22000000000003</v>
      </c>
      <c r="BJ6" s="36">
        <f t="shared" si="7"/>
        <v>373.09</v>
      </c>
      <c r="BK6" s="36">
        <f t="shared" si="7"/>
        <v>364.71</v>
      </c>
      <c r="BL6" s="36">
        <f t="shared" si="7"/>
        <v>373.69</v>
      </c>
      <c r="BM6" s="36">
        <f t="shared" si="7"/>
        <v>370.12</v>
      </c>
      <c r="BN6" s="36">
        <f t="shared" si="7"/>
        <v>371.65</v>
      </c>
      <c r="BO6" s="35" t="str">
        <f>IF(BO7="","",IF(BO7="-","【-】","【"&amp;SUBSTITUTE(TEXT(BO7,"#,##0.00"),"-","△")&amp;"】"))</f>
        <v>【266.61】</v>
      </c>
      <c r="BP6" s="36">
        <f>IF(BP7="",NA(),BP7)</f>
        <v>78.5</v>
      </c>
      <c r="BQ6" s="36">
        <f t="shared" ref="BQ6:BY6" si="8">IF(BQ7="",NA(),BQ7)</f>
        <v>82.42</v>
      </c>
      <c r="BR6" s="36">
        <f t="shared" si="8"/>
        <v>83.33</v>
      </c>
      <c r="BS6" s="36">
        <f t="shared" si="8"/>
        <v>81.760000000000005</v>
      </c>
      <c r="BT6" s="36">
        <f t="shared" si="8"/>
        <v>78.040000000000006</v>
      </c>
      <c r="BU6" s="36">
        <f t="shared" si="8"/>
        <v>99.99</v>
      </c>
      <c r="BV6" s="36">
        <f t="shared" si="8"/>
        <v>100.65</v>
      </c>
      <c r="BW6" s="36">
        <f t="shared" si="8"/>
        <v>99.87</v>
      </c>
      <c r="BX6" s="36">
        <f t="shared" si="8"/>
        <v>100.42</v>
      </c>
      <c r="BY6" s="36">
        <f t="shared" si="8"/>
        <v>98.77</v>
      </c>
      <c r="BZ6" s="35" t="str">
        <f>IF(BZ7="","",IF(BZ7="-","【-】","【"&amp;SUBSTITUTE(TEXT(BZ7,"#,##0.00"),"-","△")&amp;"】"))</f>
        <v>【103.24】</v>
      </c>
      <c r="CA6" s="36">
        <f>IF(CA7="",NA(),CA7)</f>
        <v>289.47000000000003</v>
      </c>
      <c r="CB6" s="36">
        <f t="shared" ref="CB6:CJ6" si="9">IF(CB7="",NA(),CB7)</f>
        <v>276.07</v>
      </c>
      <c r="CC6" s="36">
        <f t="shared" si="9"/>
        <v>273.17</v>
      </c>
      <c r="CD6" s="36">
        <f t="shared" si="9"/>
        <v>279.07</v>
      </c>
      <c r="CE6" s="36">
        <f t="shared" si="9"/>
        <v>292.98</v>
      </c>
      <c r="CF6" s="36">
        <f t="shared" si="9"/>
        <v>171.15</v>
      </c>
      <c r="CG6" s="36">
        <f t="shared" si="9"/>
        <v>170.19</v>
      </c>
      <c r="CH6" s="36">
        <f t="shared" si="9"/>
        <v>171.81</v>
      </c>
      <c r="CI6" s="36">
        <f t="shared" si="9"/>
        <v>171.67</v>
      </c>
      <c r="CJ6" s="36">
        <f t="shared" si="9"/>
        <v>173.67</v>
      </c>
      <c r="CK6" s="35" t="str">
        <f>IF(CK7="","",IF(CK7="-","【-】","【"&amp;SUBSTITUTE(TEXT(CK7,"#,##0.00"),"-","△")&amp;"】"))</f>
        <v>【168.38】</v>
      </c>
      <c r="CL6" s="36">
        <f>IF(CL7="",NA(),CL7)</f>
        <v>56.11</v>
      </c>
      <c r="CM6" s="36">
        <f t="shared" ref="CM6:CU6" si="10">IF(CM7="",NA(),CM7)</f>
        <v>53.97</v>
      </c>
      <c r="CN6" s="36">
        <f t="shared" si="10"/>
        <v>51.16</v>
      </c>
      <c r="CO6" s="36">
        <f t="shared" si="10"/>
        <v>50.24</v>
      </c>
      <c r="CP6" s="36">
        <f t="shared" si="10"/>
        <v>74.52</v>
      </c>
      <c r="CQ6" s="36">
        <f t="shared" si="10"/>
        <v>58.53</v>
      </c>
      <c r="CR6" s="36">
        <f t="shared" si="10"/>
        <v>59.01</v>
      </c>
      <c r="CS6" s="36">
        <f t="shared" si="10"/>
        <v>60.03</v>
      </c>
      <c r="CT6" s="36">
        <f t="shared" si="10"/>
        <v>59.74</v>
      </c>
      <c r="CU6" s="36">
        <f t="shared" si="10"/>
        <v>59.67</v>
      </c>
      <c r="CV6" s="35" t="str">
        <f>IF(CV7="","",IF(CV7="-","【-】","【"&amp;SUBSTITUTE(TEXT(CV7,"#,##0.00"),"-","△")&amp;"】"))</f>
        <v>【60.00】</v>
      </c>
      <c r="CW6" s="36">
        <f>IF(CW7="",NA(),CW7)</f>
        <v>79.430000000000007</v>
      </c>
      <c r="CX6" s="36">
        <f t="shared" ref="CX6:DF6" si="11">IF(CX7="",NA(),CX7)</f>
        <v>82.28</v>
      </c>
      <c r="CY6" s="36">
        <f t="shared" si="11"/>
        <v>86.43</v>
      </c>
      <c r="CZ6" s="36">
        <f t="shared" si="11"/>
        <v>87.01</v>
      </c>
      <c r="DA6" s="36">
        <f t="shared" si="11"/>
        <v>85.44</v>
      </c>
      <c r="DB6" s="36">
        <f t="shared" si="11"/>
        <v>85.26</v>
      </c>
      <c r="DC6" s="36">
        <f t="shared" si="11"/>
        <v>85.37</v>
      </c>
      <c r="DD6" s="36">
        <f t="shared" si="11"/>
        <v>84.81</v>
      </c>
      <c r="DE6" s="36">
        <f t="shared" si="11"/>
        <v>84.8</v>
      </c>
      <c r="DF6" s="36">
        <f t="shared" si="11"/>
        <v>84.6</v>
      </c>
      <c r="DG6" s="35" t="str">
        <f>IF(DG7="","",IF(DG7="-","【-】","【"&amp;SUBSTITUTE(TEXT(DG7,"#,##0.00"),"-","△")&amp;"】"))</f>
        <v>【89.80】</v>
      </c>
      <c r="DH6" s="36">
        <f>IF(DH7="",NA(),DH7)</f>
        <v>48.52</v>
      </c>
      <c r="DI6" s="36">
        <f t="shared" ref="DI6:DQ6" si="12">IF(DI7="",NA(),DI7)</f>
        <v>49.85</v>
      </c>
      <c r="DJ6" s="36">
        <f t="shared" si="12"/>
        <v>51.34</v>
      </c>
      <c r="DK6" s="36">
        <f t="shared" si="12"/>
        <v>52.79</v>
      </c>
      <c r="DL6" s="36">
        <f t="shared" si="12"/>
        <v>54.41</v>
      </c>
      <c r="DM6" s="36">
        <f t="shared" si="12"/>
        <v>45.75</v>
      </c>
      <c r="DN6" s="36">
        <f t="shared" si="12"/>
        <v>46.9</v>
      </c>
      <c r="DO6" s="36">
        <f t="shared" si="12"/>
        <v>47.28</v>
      </c>
      <c r="DP6" s="36">
        <f t="shared" si="12"/>
        <v>47.66</v>
      </c>
      <c r="DQ6" s="36">
        <f t="shared" si="12"/>
        <v>48.17</v>
      </c>
      <c r="DR6" s="35" t="str">
        <f>IF(DR7="","",IF(DR7="-","【-】","【"&amp;SUBSTITUTE(TEXT(DR7,"#,##0.00"),"-","△")&amp;"】"))</f>
        <v>【49.59】</v>
      </c>
      <c r="DS6" s="36">
        <f>IF(DS7="",NA(),DS7)</f>
        <v>29.3</v>
      </c>
      <c r="DT6" s="36">
        <f t="shared" ref="DT6:EB6" si="13">IF(DT7="",NA(),DT7)</f>
        <v>32.54</v>
      </c>
      <c r="DU6" s="36">
        <f t="shared" si="13"/>
        <v>29.79</v>
      </c>
      <c r="DV6" s="36">
        <f t="shared" si="13"/>
        <v>30.04</v>
      </c>
      <c r="DW6" s="36">
        <f t="shared" si="13"/>
        <v>29.99</v>
      </c>
      <c r="DX6" s="36">
        <f t="shared" si="13"/>
        <v>10.54</v>
      </c>
      <c r="DY6" s="36">
        <f t="shared" si="13"/>
        <v>12.03</v>
      </c>
      <c r="DZ6" s="36">
        <f t="shared" si="13"/>
        <v>12.19</v>
      </c>
      <c r="EA6" s="36">
        <f t="shared" si="13"/>
        <v>15.1</v>
      </c>
      <c r="EB6" s="36">
        <f t="shared" si="13"/>
        <v>17.12</v>
      </c>
      <c r="EC6" s="35" t="str">
        <f>IF(EC7="","",IF(EC7="-","【-】","【"&amp;SUBSTITUTE(TEXT(EC7,"#,##0.00"),"-","△")&amp;"】"))</f>
        <v>【19.44】</v>
      </c>
      <c r="ED6" s="36">
        <f>IF(ED7="",NA(),ED7)</f>
        <v>0.41</v>
      </c>
      <c r="EE6" s="36">
        <f t="shared" ref="EE6:EM6" si="14">IF(EE7="",NA(),EE7)</f>
        <v>0.5</v>
      </c>
      <c r="EF6" s="36">
        <f t="shared" si="14"/>
        <v>0.26</v>
      </c>
      <c r="EG6" s="36">
        <f t="shared" si="14"/>
        <v>0.24</v>
      </c>
      <c r="EH6" s="36">
        <f t="shared" si="14"/>
        <v>0.06</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122301</v>
      </c>
      <c r="D7" s="38">
        <v>46</v>
      </c>
      <c r="E7" s="38">
        <v>1</v>
      </c>
      <c r="F7" s="38">
        <v>0</v>
      </c>
      <c r="G7" s="38">
        <v>1</v>
      </c>
      <c r="H7" s="38" t="s">
        <v>93</v>
      </c>
      <c r="I7" s="38" t="s">
        <v>94</v>
      </c>
      <c r="J7" s="38" t="s">
        <v>95</v>
      </c>
      <c r="K7" s="38" t="s">
        <v>96</v>
      </c>
      <c r="L7" s="38" t="s">
        <v>97</v>
      </c>
      <c r="M7" s="38" t="s">
        <v>98</v>
      </c>
      <c r="N7" s="39" t="s">
        <v>99</v>
      </c>
      <c r="O7" s="39">
        <v>61.13</v>
      </c>
      <c r="P7" s="39">
        <v>51.81</v>
      </c>
      <c r="Q7" s="39">
        <v>3970</v>
      </c>
      <c r="R7" s="39">
        <v>69509</v>
      </c>
      <c r="S7" s="39">
        <v>74.94</v>
      </c>
      <c r="T7" s="39">
        <v>927.53</v>
      </c>
      <c r="U7" s="39">
        <v>35835</v>
      </c>
      <c r="V7" s="39">
        <v>38.78</v>
      </c>
      <c r="W7" s="39">
        <v>924.06</v>
      </c>
      <c r="X7" s="39">
        <v>99.53</v>
      </c>
      <c r="Y7" s="39">
        <v>101.64</v>
      </c>
      <c r="Z7" s="39">
        <v>112.94</v>
      </c>
      <c r="AA7" s="39">
        <v>120.2</v>
      </c>
      <c r="AB7" s="39">
        <v>115.18</v>
      </c>
      <c r="AC7" s="39">
        <v>109.64</v>
      </c>
      <c r="AD7" s="39">
        <v>110.95</v>
      </c>
      <c r="AE7" s="39">
        <v>110.68</v>
      </c>
      <c r="AF7" s="39">
        <v>110.66</v>
      </c>
      <c r="AG7" s="39">
        <v>109.01</v>
      </c>
      <c r="AH7" s="39">
        <v>112.01</v>
      </c>
      <c r="AI7" s="39">
        <v>1.02</v>
      </c>
      <c r="AJ7" s="39">
        <v>0</v>
      </c>
      <c r="AK7" s="39">
        <v>0</v>
      </c>
      <c r="AL7" s="39">
        <v>0</v>
      </c>
      <c r="AM7" s="39">
        <v>0</v>
      </c>
      <c r="AN7" s="39">
        <v>3.62</v>
      </c>
      <c r="AO7" s="39">
        <v>3.91</v>
      </c>
      <c r="AP7" s="39">
        <v>3.56</v>
      </c>
      <c r="AQ7" s="39">
        <v>2.74</v>
      </c>
      <c r="AR7" s="39">
        <v>3.7</v>
      </c>
      <c r="AS7" s="39">
        <v>1.08</v>
      </c>
      <c r="AT7" s="39">
        <v>124.41</v>
      </c>
      <c r="AU7" s="39">
        <v>101.69</v>
      </c>
      <c r="AV7" s="39">
        <v>116.54</v>
      </c>
      <c r="AW7" s="39">
        <v>155.22999999999999</v>
      </c>
      <c r="AX7" s="39">
        <v>188.23</v>
      </c>
      <c r="AY7" s="39">
        <v>371.31</v>
      </c>
      <c r="AZ7" s="39">
        <v>377.63</v>
      </c>
      <c r="BA7" s="39">
        <v>357.34</v>
      </c>
      <c r="BB7" s="39">
        <v>366.03</v>
      </c>
      <c r="BC7" s="39">
        <v>365.18</v>
      </c>
      <c r="BD7" s="39">
        <v>264.97000000000003</v>
      </c>
      <c r="BE7" s="39">
        <v>378.68</v>
      </c>
      <c r="BF7" s="39">
        <v>352.08</v>
      </c>
      <c r="BG7" s="39">
        <v>326.32</v>
      </c>
      <c r="BH7" s="39">
        <v>305.52999999999997</v>
      </c>
      <c r="BI7" s="39">
        <v>286.22000000000003</v>
      </c>
      <c r="BJ7" s="39">
        <v>373.09</v>
      </c>
      <c r="BK7" s="39">
        <v>364.71</v>
      </c>
      <c r="BL7" s="39">
        <v>373.69</v>
      </c>
      <c r="BM7" s="39">
        <v>370.12</v>
      </c>
      <c r="BN7" s="39">
        <v>371.65</v>
      </c>
      <c r="BO7" s="39">
        <v>266.61</v>
      </c>
      <c r="BP7" s="39">
        <v>78.5</v>
      </c>
      <c r="BQ7" s="39">
        <v>82.42</v>
      </c>
      <c r="BR7" s="39">
        <v>83.33</v>
      </c>
      <c r="BS7" s="39">
        <v>81.760000000000005</v>
      </c>
      <c r="BT7" s="39">
        <v>78.040000000000006</v>
      </c>
      <c r="BU7" s="39">
        <v>99.99</v>
      </c>
      <c r="BV7" s="39">
        <v>100.65</v>
      </c>
      <c r="BW7" s="39">
        <v>99.87</v>
      </c>
      <c r="BX7" s="39">
        <v>100.42</v>
      </c>
      <c r="BY7" s="39">
        <v>98.77</v>
      </c>
      <c r="BZ7" s="39">
        <v>103.24</v>
      </c>
      <c r="CA7" s="39">
        <v>289.47000000000003</v>
      </c>
      <c r="CB7" s="39">
        <v>276.07</v>
      </c>
      <c r="CC7" s="39">
        <v>273.17</v>
      </c>
      <c r="CD7" s="39">
        <v>279.07</v>
      </c>
      <c r="CE7" s="39">
        <v>292.98</v>
      </c>
      <c r="CF7" s="39">
        <v>171.15</v>
      </c>
      <c r="CG7" s="39">
        <v>170.19</v>
      </c>
      <c r="CH7" s="39">
        <v>171.81</v>
      </c>
      <c r="CI7" s="39">
        <v>171.67</v>
      </c>
      <c r="CJ7" s="39">
        <v>173.67</v>
      </c>
      <c r="CK7" s="39">
        <v>168.38</v>
      </c>
      <c r="CL7" s="39">
        <v>56.11</v>
      </c>
      <c r="CM7" s="39">
        <v>53.97</v>
      </c>
      <c r="CN7" s="39">
        <v>51.16</v>
      </c>
      <c r="CO7" s="39">
        <v>50.24</v>
      </c>
      <c r="CP7" s="39">
        <v>74.52</v>
      </c>
      <c r="CQ7" s="39">
        <v>58.53</v>
      </c>
      <c r="CR7" s="39">
        <v>59.01</v>
      </c>
      <c r="CS7" s="39">
        <v>60.03</v>
      </c>
      <c r="CT7" s="39">
        <v>59.74</v>
      </c>
      <c r="CU7" s="39">
        <v>59.67</v>
      </c>
      <c r="CV7" s="39">
        <v>60</v>
      </c>
      <c r="CW7" s="39">
        <v>79.430000000000007</v>
      </c>
      <c r="CX7" s="39">
        <v>82.28</v>
      </c>
      <c r="CY7" s="39">
        <v>86.43</v>
      </c>
      <c r="CZ7" s="39">
        <v>87.01</v>
      </c>
      <c r="DA7" s="39">
        <v>85.44</v>
      </c>
      <c r="DB7" s="39">
        <v>85.26</v>
      </c>
      <c r="DC7" s="39">
        <v>85.37</v>
      </c>
      <c r="DD7" s="39">
        <v>84.81</v>
      </c>
      <c r="DE7" s="39">
        <v>84.8</v>
      </c>
      <c r="DF7" s="39">
        <v>84.6</v>
      </c>
      <c r="DG7" s="39">
        <v>89.8</v>
      </c>
      <c r="DH7" s="39">
        <v>48.52</v>
      </c>
      <c r="DI7" s="39">
        <v>49.85</v>
      </c>
      <c r="DJ7" s="39">
        <v>51.34</v>
      </c>
      <c r="DK7" s="39">
        <v>52.79</v>
      </c>
      <c r="DL7" s="39">
        <v>54.41</v>
      </c>
      <c r="DM7" s="39">
        <v>45.75</v>
      </c>
      <c r="DN7" s="39">
        <v>46.9</v>
      </c>
      <c r="DO7" s="39">
        <v>47.28</v>
      </c>
      <c r="DP7" s="39">
        <v>47.66</v>
      </c>
      <c r="DQ7" s="39">
        <v>48.17</v>
      </c>
      <c r="DR7" s="39">
        <v>49.59</v>
      </c>
      <c r="DS7" s="39">
        <v>29.3</v>
      </c>
      <c r="DT7" s="39">
        <v>32.54</v>
      </c>
      <c r="DU7" s="39">
        <v>29.79</v>
      </c>
      <c r="DV7" s="39">
        <v>30.04</v>
      </c>
      <c r="DW7" s="39">
        <v>29.99</v>
      </c>
      <c r="DX7" s="39">
        <v>10.54</v>
      </c>
      <c r="DY7" s="39">
        <v>12.03</v>
      </c>
      <c r="DZ7" s="39">
        <v>12.19</v>
      </c>
      <c r="EA7" s="39">
        <v>15.1</v>
      </c>
      <c r="EB7" s="39">
        <v>17.12</v>
      </c>
      <c r="EC7" s="39">
        <v>19.440000000000001</v>
      </c>
      <c r="ED7" s="39">
        <v>0.41</v>
      </c>
      <c r="EE7" s="39">
        <v>0.5</v>
      </c>
      <c r="EF7" s="39">
        <v>0.26</v>
      </c>
      <c r="EG7" s="39">
        <v>0.24</v>
      </c>
      <c r="EH7" s="39">
        <v>0.06</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2020-12-04T02:06:28Z</dcterms:created>
  <dcterms:modified xsi:type="dcterms:W3CDTF">2021-02-10T01:09:14Z</dcterms:modified>
  <cp:category/>
</cp:coreProperties>
</file>