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010上水道\"/>
    </mc:Choice>
  </mc:AlternateContent>
  <workbookProtection workbookAlgorithmName="SHA-512" workbookHashValue="4bz1P+yzrtBagEoj//0BsiyP0l4ChUvxFaXQ4UV3ct5CzmAvdyNmhnC6+GY9NTDCDEm6tSf1uaevNFQVYsNPrg==" workbookSaltValue="qrBUg2fpiZTc9yla5fB0u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<sst xmlns="http://schemas.openxmlformats.org/spreadsheetml/2006/main" count="228" uniqueCount="114">
  <si>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</si>
  <si>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</si>
  <si>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</si>
  <si>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</si>
  <si>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</si>
  <si>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</si>
  <si>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</si>
  <si>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</si>
  <si>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</si>
  <si>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</si>
  <si>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</si>
  <si>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</si>
  <si>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</si>
  <si>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</si>
  <si>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</si>
  <si>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</si>
  <si>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</si>
  <si>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</si>
  <si>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</si>
  <si>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</si>
  <si>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</si>
  <si>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</si>
  <si>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</si>
  <si>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</si>
  <si>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</si>
  <si>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</si>
  <si>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</si>
  <si>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</si>
  <si>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</si>
  <si>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</si>
  <si>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</si>
  <si>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</si>
  <si>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</si>
  <si>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</si>
  <si>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</si>
  <si>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</si>
  <si>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</si>
  <si>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</si>
  <si>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</si>
  <si>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</si>
  <si>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</si>
  <si>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</si>
  <si>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</si>
  <si>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</si>
  <si>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</si>
  <si>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</si>
  <si>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</si>
  <si>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</si>
  <si>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</si>
  <si>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</si>
  <si>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</si>
  <si>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</si>
  <si>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</si>
  <si>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</si>
  <si>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</si>
  <si>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</si>
  <si>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</si>
  <si>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</si>
  <si>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</si>
  <si>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</si>
  <si>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</si>
  <si>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</si>
  <si>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</si>
  <si>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</si>
  <si>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</si>
  <si>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</si>
  <si>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</si>
  <si>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</si>
  <si>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</si>
  <si>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</si>
  <si>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</si>
  <si>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</si>
  <si>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</si>
  <si>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</si>
  <si>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</si>
  <si>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</si>
  <si>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</si>
  <si>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</si>
  <si>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</si>
  <si>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</si>
  <si>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</si>
  <si>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</si>
  <si>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</si>
  <si>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</si>
  <si>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</si>
  <si>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</si>
  <si>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</si>
  <si>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</si>
  <si>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</si>
  <si>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</si>
  <si>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</si>
  <si>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</si>
  <si>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富里市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</si>
  <si>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</si>
  <si>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</si>
  <si>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</si>
  <si>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</si>
  <si>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</si>
  <si>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</si>
  <si>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</si>
  <si>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</si>
  <si>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</si>
  <si>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</si>
  <si>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</si>
  <si>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</si>
  <si>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</si>
  <si>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</si>
  <si>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</si>
  <si>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</si>
  <si>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</si>
  <si>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</si>
  <si>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昭和48年に水道事業を創設して以来40年以上経過しており，創設当初に布設した管路が多く占めるため，経年化率は平均値と比べ高い数値を示すとともに，有形固定資産減価償却率も平均値より高い数値を示している。
　今後も経年化率の更なる上昇が懸念されるが，管路更新率は平均値と比べて低い数値を示している。その主な要因として，管路の更新には多額な費用を要することの他に老朽化した浄水場施設の更新を同時に実施していることがあげられる。</t>
    <phoneticPr fontId="4"/>
  </si>
  <si>
    <t>　人口減少及び大口需要者の地下水への転換に伴う有収水量の減少傾向に伴い，将来の給水収益の減少が予測される。同時に，暫定井戸から受水への転換が間近であることから，受水に係る費用が大幅に増加し，収支がさらに悪化することが見込まれる。
　また，経年化が進んでいる施設・管路の更新も急務であり，その財源の確保も喫緊の課題である。
　そのような状況の中、将来にわたり水道サービスの提供が安定的に継続できるかどうかを検証するため、中長期の財政計画である水道事業経営戦略を策定中である。</t>
    <rPh sb="231" eb="232">
      <t>チュウ</t>
    </rPh>
    <phoneticPr fontId="4"/>
  </si>
  <si>
    <t xml:space="preserve">　経常収支比率は黒字を維持しているものの、類似団体の平均値を下回っている。有収水量及び給水収益は横ばい傾向であり、加入金及び補助金等の営業外収益の増減が事業経営を大きく左右するなかで、今年度は前年度より加入金が減少したことに加え、平成30年度より一般会計からの受水費繰入金がなくなったことが経常収支比率の悪化の要因となっている。
　給水収益に対する企業債残高の割合は、拡張工事に係る企業債の償還が進んでいることから、類似団体の平均値を下回っている。しかしながら、施設・管路の老朽化から有収率が伸び悩む状況で施設及び管路の更新需要が増大するなか、将来的に給水収益の増加が見込めないため、管路更新の財源確保のための企業債の借入を増やさなければならない状況となっている。
　料金回収率は100％を下回っており、給水費用を給水収益で賄うことが出来ていない状況である。また、給水原価についても類似団体の平均値を大幅に上回っている。これについては、水源のうち自己水源よりも高額な受水費が給水費用の4割以上を占めていることが要因として挙げられる。その自己水源である5本の井戸のうち3本は代替水源が確保されるまでの暫定井戸であるため、代替水源の受水が開始した場合は更なる給水原価の上昇が見込まれる。
　以上のことから、更なる費用節減等の経営効率化を図り、料金収入を確保するため水道料金の見直しを検討する必要がある。
</t>
    <rPh sb="92" eb="95">
      <t>コンネンド</t>
    </rPh>
    <rPh sb="123" eb="125">
      <t>イッパン</t>
    </rPh>
    <rPh sb="133" eb="135">
      <t>クリイレ</t>
    </rPh>
    <rPh sb="135" eb="136">
      <t>キン</t>
    </rPh>
    <rPh sb="373" eb="375">
      <t>ジョウキョウ</t>
    </rPh>
    <rPh sb="437" eb="439">
      <t>キュウスイ</t>
    </rPh>
    <rPh sb="439" eb="441">
      <t>ヒヨウ</t>
    </rPh>
    <rPh sb="543" eb="545">
      <t>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</si>
</sst>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0.49</c:v>
                </c:pt>
                <c:pt idx="1">
                  <c:v>0.37</c:v>
                </c:pt>
                <c:pt idx="2">
                  <c:v>0.3</c:v>
                </c:pt>
                <c:pt idx="3">
                  <c:v>0.01</c:v>
                </c:pt>
                <c:pt idx="4">
                  <c:v>-0.06</c:v>
                </c:pt>
              </c:numCache>
            </c:numRef>
          </c:val>
          <c:extLst>
            <c:ext xmlns:c16="http://schemas.microsoft.com/office/drawing/2014/chart" uri="{C3380CC4-5D6E-409C-BE32-E72D297353CC}">
              <c16:uniqueId val="{00000000-00A6-4A72-AF94-5A32703588B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00A6-4A72-AF94-5A32703588B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55.37</c:v>
                </c:pt>
                <c:pt idx="1">
                  <c:v>54.59</c:v>
                </c:pt>
                <c:pt idx="2">
                  <c:v>56.11</c:v>
                </c:pt>
                <c:pt idx="3">
                  <c:v>55.49</c:v>
                </c:pt>
                <c:pt idx="4">
                  <c:v>54.5</c:v>
                </c:pt>
              </c:numCache>
            </c:numRef>
          </c:val>
          <c:extLst>
            <c:ext xmlns:c16="http://schemas.microsoft.com/office/drawing/2014/chart" uri="{C3380CC4-5D6E-409C-BE32-E72D297353CC}">
              <c16:uniqueId val="{00000000-C39B-413B-9EB2-D301763E5D8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C39B-413B-9EB2-D301763E5D8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82.75</c:v>
                </c:pt>
                <c:pt idx="1">
                  <c:v>82.67</c:v>
                </c:pt>
                <c:pt idx="2">
                  <c:v>81.150000000000006</c:v>
                </c:pt>
                <c:pt idx="3">
                  <c:v>82.85</c:v>
                </c:pt>
                <c:pt idx="4">
                  <c:v>84.16</c:v>
                </c:pt>
              </c:numCache>
            </c:numRef>
          </c:val>
          <c:extLst>
            <c:ext xmlns:c16="http://schemas.microsoft.com/office/drawing/2014/chart" uri="{C3380CC4-5D6E-409C-BE32-E72D297353CC}">
              <c16:uniqueId val="{00000000-B5AE-4F86-9A26-3C91464EA29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B5AE-4F86-9A26-3C91464EA29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104.1</c:v>
                </c:pt>
                <c:pt idx="1">
                  <c:v>108.31</c:v>
                </c:pt>
                <c:pt idx="2">
                  <c:v>107.09</c:v>
                </c:pt>
                <c:pt idx="3">
                  <c:v>103.99</c:v>
                </c:pt>
                <c:pt idx="4">
                  <c:v>104.29</c:v>
                </c:pt>
              </c:numCache>
            </c:numRef>
          </c:val>
          <c:extLst>
            <c:ext xmlns:c16="http://schemas.microsoft.com/office/drawing/2014/chart" uri="{C3380CC4-5D6E-409C-BE32-E72D297353CC}">
              <c16:uniqueId val="{00000000-768C-4F9B-BF55-352E817F959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768C-4F9B-BF55-352E817F959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54.54</c:v>
                </c:pt>
                <c:pt idx="1">
                  <c:v>55.3</c:v>
                </c:pt>
                <c:pt idx="2">
                  <c:v>55.77</c:v>
                </c:pt>
                <c:pt idx="3">
                  <c:v>56.27</c:v>
                </c:pt>
                <c:pt idx="4">
                  <c:v>56.75</c:v>
                </c:pt>
              </c:numCache>
            </c:numRef>
          </c:val>
          <c:extLst>
            <c:ext xmlns:c16="http://schemas.microsoft.com/office/drawing/2014/chart" uri="{C3380CC4-5D6E-409C-BE32-E72D297353CC}">
              <c16:uniqueId val="{00000000-8459-44E9-8F3F-D95E223D357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8459-44E9-8F3F-D95E223D357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23.85</c:v>
                </c:pt>
                <c:pt idx="1">
                  <c:v>45.07</c:v>
                </c:pt>
                <c:pt idx="2">
                  <c:v>46.05</c:v>
                </c:pt>
                <c:pt idx="3">
                  <c:v>45.75</c:v>
                </c:pt>
                <c:pt idx="4">
                  <c:v>45.77</c:v>
                </c:pt>
              </c:numCache>
            </c:numRef>
          </c:val>
          <c:extLst>
            <c:ext xmlns:c16="http://schemas.microsoft.com/office/drawing/2014/chart" uri="{C3380CC4-5D6E-409C-BE32-E72D297353CC}">
              <c16:uniqueId val="{00000000-498E-4FDA-8A47-673B5B5A6D2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498E-4FDA-8A47-673B5B5A6D2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5C-4333-AEB6-783709F635C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DD5C-4333-AEB6-783709F635C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586.87</c:v>
                </c:pt>
                <c:pt idx="1">
                  <c:v>585.74</c:v>
                </c:pt>
                <c:pt idx="2">
                  <c:v>557.05999999999995</c:v>
                </c:pt>
                <c:pt idx="3">
                  <c:v>519.64</c:v>
                </c:pt>
                <c:pt idx="4">
                  <c:v>317.58999999999997</c:v>
                </c:pt>
              </c:numCache>
            </c:numRef>
          </c:val>
          <c:extLst>
            <c:ext xmlns:c16="http://schemas.microsoft.com/office/drawing/2014/chart" uri="{C3380CC4-5D6E-409C-BE32-E72D297353CC}">
              <c16:uniqueId val="{00000000-8CCF-4EED-B054-231E418C37F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8CCF-4EED-B054-231E418C37F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185.64</c:v>
                </c:pt>
                <c:pt idx="1">
                  <c:v>190.08</c:v>
                </c:pt>
                <c:pt idx="2">
                  <c:v>185.88</c:v>
                </c:pt>
                <c:pt idx="3">
                  <c:v>180.51</c:v>
                </c:pt>
                <c:pt idx="4">
                  <c:v>182.74</c:v>
                </c:pt>
              </c:numCache>
            </c:numRef>
          </c:val>
          <c:extLst>
            <c:ext xmlns:c16="http://schemas.microsoft.com/office/drawing/2014/chart" uri="{C3380CC4-5D6E-409C-BE32-E72D297353CC}">
              <c16:uniqueId val="{00000000-13F2-4395-8B4B-61B9386F433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13F2-4395-8B4B-61B9386F433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93.38</c:v>
                </c:pt>
                <c:pt idx="1">
                  <c:v>95.73</c:v>
                </c:pt>
                <c:pt idx="2">
                  <c:v>95.58</c:v>
                </c:pt>
                <c:pt idx="3">
                  <c:v>97.21</c:v>
                </c:pt>
                <c:pt idx="4">
                  <c:v>98.14</c:v>
                </c:pt>
              </c:numCache>
            </c:numRef>
          </c:val>
          <c:extLst>
            <c:ext xmlns:c16="http://schemas.microsoft.com/office/drawing/2014/chart" uri="{C3380CC4-5D6E-409C-BE32-E72D297353CC}">
              <c16:uniqueId val="{00000000-0859-4318-B719-0E0EE09DCF7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0859-4318-B719-0E0EE09DCF7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245.27</c:v>
                </c:pt>
                <c:pt idx="1">
                  <c:v>238.55</c:v>
                </c:pt>
                <c:pt idx="2">
                  <c:v>239.73</c:v>
                </c:pt>
                <c:pt idx="3">
                  <c:v>236.95</c:v>
                </c:pt>
                <c:pt idx="4">
                  <c:v>235.54</c:v>
                </c:pt>
              </c:numCache>
            </c:numRef>
          </c:val>
          <c:extLst>
            <c:ext xmlns:c16="http://schemas.microsoft.com/office/drawing/2014/chart" uri="{C3380CC4-5D6E-409C-BE32-E72D297353CC}">
              <c16:uniqueId val="{00000000-2F7E-4318-AF50-D3D3CF238FC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2F7E-4318-AF50-D3D3CF238FC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千葉県　富里市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50245</v>
      </c>
      <c r="AM8" s="71"/>
      <c r="AN8" s="71"/>
      <c r="AO8" s="71"/>
      <c r="AP8" s="71"/>
      <c r="AQ8" s="71"/>
      <c r="AR8" s="71"/>
      <c r="AS8" s="71"/>
      <c r="AT8" s="67">
        <f>データ!$S$6</f>
        <v>53.88</v>
      </c>
      <c r="AU8" s="68"/>
      <c r="AV8" s="68"/>
      <c r="AW8" s="68"/>
      <c r="AX8" s="68"/>
      <c r="AY8" s="68"/>
      <c r="AZ8" s="68"/>
      <c r="BA8" s="68"/>
      <c r="BB8" s="70">
        <f>データ!$T$6</f>
        <v>932.54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69.5</v>
      </c>
      <c r="J10" s="68"/>
      <c r="K10" s="68"/>
      <c r="L10" s="68"/>
      <c r="M10" s="68"/>
      <c r="N10" s="68"/>
      <c r="O10" s="69"/>
      <c r="P10" s="70">
        <f>データ!$P$6</f>
        <v>79.489999999999995</v>
      </c>
      <c r="Q10" s="70"/>
      <c r="R10" s="70"/>
      <c r="S10" s="70"/>
      <c r="T10" s="70"/>
      <c r="U10" s="70"/>
      <c r="V10" s="70"/>
      <c r="W10" s="71">
        <f>データ!$Q$6</f>
        <v>4158</v>
      </c>
      <c r="X10" s="71"/>
      <c r="Y10" s="71"/>
      <c r="Z10" s="71"/>
      <c r="AA10" s="71"/>
      <c r="AB10" s="71"/>
      <c r="AC10" s="71"/>
      <c r="AD10" s="2"/>
      <c r="AE10" s="2"/>
      <c r="AF10" s="2"/>
      <c r="AG10" s="2"/>
      <c r="AH10" s="4"/>
      <c r="AI10" s="4"/>
      <c r="AJ10" s="4"/>
      <c r="AK10" s="4"/>
      <c r="AL10" s="71">
        <f>データ!$U$6</f>
        <v>39658</v>
      </c>
      <c r="AM10" s="71"/>
      <c r="AN10" s="71"/>
      <c r="AO10" s="71"/>
      <c r="AP10" s="71"/>
      <c r="AQ10" s="71"/>
      <c r="AR10" s="71"/>
      <c r="AS10" s="71"/>
      <c r="AT10" s="67">
        <f>データ!$V$6</f>
        <v>42.38</v>
      </c>
      <c r="AU10" s="68"/>
      <c r="AV10" s="68"/>
      <c r="AW10" s="68"/>
      <c r="AX10" s="68"/>
      <c r="AY10" s="68"/>
      <c r="AZ10" s="68"/>
      <c r="BA10" s="68"/>
      <c r="BB10" s="70">
        <f>データ!$W$6</f>
        <v>935.77</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cACaTIu7yLGfcsJQkyDUFZweuhFr8nXtmJwsjpiQJDKNVGy+rwt8pwzLUaRuQ6H0zXdrcIgeYcpETKR74GUQ+Q==" saltValue="i8MfRNX1+2Lh9fDxQPmoy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122335</v>
      </c>
      <c r="D6" s="34">
        <f t="shared" si="3"/>
        <v>46</v>
      </c>
      <c r="E6" s="34">
        <f t="shared" si="3"/>
        <v>1</v>
      </c>
      <c r="F6" s="34">
        <f t="shared" si="3"/>
        <v>0</v>
      </c>
      <c r="G6" s="34">
        <f t="shared" si="3"/>
        <v>1</v>
      </c>
      <c r="H6" s="34" t="str">
        <f t="shared" si="3"/>
        <v>千葉県　富里市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69.5</v>
      </c>
      <c r="P6" s="35">
        <f t="shared" si="3"/>
        <v>79.489999999999995</v>
      </c>
      <c r="Q6" s="35">
        <f t="shared" si="3"/>
        <v>4158</v>
      </c>
      <c r="R6" s="35">
        <f t="shared" si="3"/>
        <v>50245</v>
      </c>
      <c r="S6" s="35">
        <f t="shared" si="3"/>
        <v>53.88</v>
      </c>
      <c r="T6" s="35">
        <f t="shared" si="3"/>
        <v>932.54</v>
      </c>
      <c r="U6" s="35">
        <f t="shared" si="3"/>
        <v>39658</v>
      </c>
      <c r="V6" s="35">
        <f t="shared" si="3"/>
        <v>42.38</v>
      </c>
      <c r="W6" s="35">
        <f t="shared" si="3"/>
        <v>935.77</v>
      </c>
      <c r="X6" s="36">
        <f>IF(X7="",NA(),X7)</f>
        <v>104.1</v>
      </c>
      <c r="Y6" s="36">
        <f t="shared" ref="Y6:AG6" si="4">IF(Y7="",NA(),Y7)</f>
        <v>108.31</v>
      </c>
      <c r="Z6" s="36">
        <f t="shared" si="4"/>
        <v>107.09</v>
      </c>
      <c r="AA6" s="36">
        <f t="shared" si="4"/>
        <v>103.99</v>
      </c>
      <c r="AB6" s="36">
        <f t="shared" si="4"/>
        <v>104.29</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586.87</v>
      </c>
      <c r="AU6" s="36">
        <f t="shared" ref="AU6:BC6" si="6">IF(AU7="",NA(),AU7)</f>
        <v>585.74</v>
      </c>
      <c r="AV6" s="36">
        <f t="shared" si="6"/>
        <v>557.05999999999995</v>
      </c>
      <c r="AW6" s="36">
        <f t="shared" si="6"/>
        <v>519.64</v>
      </c>
      <c r="AX6" s="36">
        <f t="shared" si="6"/>
        <v>317.58999999999997</v>
      </c>
      <c r="AY6" s="36">
        <f t="shared" si="6"/>
        <v>371.31</v>
      </c>
      <c r="AZ6" s="36">
        <f t="shared" si="6"/>
        <v>377.63</v>
      </c>
      <c r="BA6" s="36">
        <f t="shared" si="6"/>
        <v>357.34</v>
      </c>
      <c r="BB6" s="36">
        <f t="shared" si="6"/>
        <v>366.03</v>
      </c>
      <c r="BC6" s="36">
        <f t="shared" si="6"/>
        <v>365.18</v>
      </c>
      <c r="BD6" s="35" t="str">
        <f>IF(BD7="","",IF(BD7="-","【-】","【"&amp;SUBSTITUTE(TEXT(BD7,"#,##0.00"),"-","△")&amp;"】"))</f>
        <v>【264.97】</v>
      </c>
      <c r="BE6" s="36">
        <f>IF(BE7="",NA(),BE7)</f>
        <v>185.64</v>
      </c>
      <c r="BF6" s="36">
        <f t="shared" ref="BF6:BN6" si="7">IF(BF7="",NA(),BF7)</f>
        <v>190.08</v>
      </c>
      <c r="BG6" s="36">
        <f t="shared" si="7"/>
        <v>185.88</v>
      </c>
      <c r="BH6" s="36">
        <f t="shared" si="7"/>
        <v>180.51</v>
      </c>
      <c r="BI6" s="36">
        <f t="shared" si="7"/>
        <v>182.74</v>
      </c>
      <c r="BJ6" s="36">
        <f t="shared" si="7"/>
        <v>373.09</v>
      </c>
      <c r="BK6" s="36">
        <f t="shared" si="7"/>
        <v>364.71</v>
      </c>
      <c r="BL6" s="36">
        <f t="shared" si="7"/>
        <v>373.69</v>
      </c>
      <c r="BM6" s="36">
        <f t="shared" si="7"/>
        <v>370.12</v>
      </c>
      <c r="BN6" s="36">
        <f t="shared" si="7"/>
        <v>371.65</v>
      </c>
      <c r="BO6" s="35" t="str">
        <f>IF(BO7="","",IF(BO7="-","【-】","【"&amp;SUBSTITUTE(TEXT(BO7,"#,##0.00"),"-","△")&amp;"】"))</f>
        <v>【266.61】</v>
      </c>
      <c r="BP6" s="36">
        <f>IF(BP7="",NA(),BP7)</f>
        <v>93.38</v>
      </c>
      <c r="BQ6" s="36">
        <f t="shared" ref="BQ6:BY6" si="8">IF(BQ7="",NA(),BQ7)</f>
        <v>95.73</v>
      </c>
      <c r="BR6" s="36">
        <f t="shared" si="8"/>
        <v>95.58</v>
      </c>
      <c r="BS6" s="36">
        <f t="shared" si="8"/>
        <v>97.21</v>
      </c>
      <c r="BT6" s="36">
        <f t="shared" si="8"/>
        <v>98.14</v>
      </c>
      <c r="BU6" s="36">
        <f t="shared" si="8"/>
        <v>99.99</v>
      </c>
      <c r="BV6" s="36">
        <f t="shared" si="8"/>
        <v>100.65</v>
      </c>
      <c r="BW6" s="36">
        <f t="shared" si="8"/>
        <v>99.87</v>
      </c>
      <c r="BX6" s="36">
        <f t="shared" si="8"/>
        <v>100.42</v>
      </c>
      <c r="BY6" s="36">
        <f t="shared" si="8"/>
        <v>98.77</v>
      </c>
      <c r="BZ6" s="35" t="str">
        <f>IF(BZ7="","",IF(BZ7="-","【-】","【"&amp;SUBSTITUTE(TEXT(BZ7,"#,##0.00"),"-","△")&amp;"】"))</f>
        <v>【103.24】</v>
      </c>
      <c r="CA6" s="36">
        <f>IF(CA7="",NA(),CA7)</f>
        <v>245.27</v>
      </c>
      <c r="CB6" s="36">
        <f t="shared" ref="CB6:CJ6" si="9">IF(CB7="",NA(),CB7)</f>
        <v>238.55</v>
      </c>
      <c r="CC6" s="36">
        <f t="shared" si="9"/>
        <v>239.73</v>
      </c>
      <c r="CD6" s="36">
        <f t="shared" si="9"/>
        <v>236.95</v>
      </c>
      <c r="CE6" s="36">
        <f t="shared" si="9"/>
        <v>235.54</v>
      </c>
      <c r="CF6" s="36">
        <f t="shared" si="9"/>
        <v>171.15</v>
      </c>
      <c r="CG6" s="36">
        <f t="shared" si="9"/>
        <v>170.19</v>
      </c>
      <c r="CH6" s="36">
        <f t="shared" si="9"/>
        <v>171.81</v>
      </c>
      <c r="CI6" s="36">
        <f t="shared" si="9"/>
        <v>171.67</v>
      </c>
      <c r="CJ6" s="36">
        <f t="shared" si="9"/>
        <v>173.67</v>
      </c>
      <c r="CK6" s="35" t="str">
        <f>IF(CK7="","",IF(CK7="-","【-】","【"&amp;SUBSTITUTE(TEXT(CK7,"#,##0.00"),"-","△")&amp;"】"))</f>
        <v>【168.38】</v>
      </c>
      <c r="CL6" s="36">
        <f>IF(CL7="",NA(),CL7)</f>
        <v>55.37</v>
      </c>
      <c r="CM6" s="36">
        <f t="shared" ref="CM6:CU6" si="10">IF(CM7="",NA(),CM7)</f>
        <v>54.59</v>
      </c>
      <c r="CN6" s="36">
        <f t="shared" si="10"/>
        <v>56.11</v>
      </c>
      <c r="CO6" s="36">
        <f t="shared" si="10"/>
        <v>55.49</v>
      </c>
      <c r="CP6" s="36">
        <f t="shared" si="10"/>
        <v>54.5</v>
      </c>
      <c r="CQ6" s="36">
        <f t="shared" si="10"/>
        <v>58.53</v>
      </c>
      <c r="CR6" s="36">
        <f t="shared" si="10"/>
        <v>59.01</v>
      </c>
      <c r="CS6" s="36">
        <f t="shared" si="10"/>
        <v>60.03</v>
      </c>
      <c r="CT6" s="36">
        <f t="shared" si="10"/>
        <v>59.74</v>
      </c>
      <c r="CU6" s="36">
        <f t="shared" si="10"/>
        <v>59.67</v>
      </c>
      <c r="CV6" s="35" t="str">
        <f>IF(CV7="","",IF(CV7="-","【-】","【"&amp;SUBSTITUTE(TEXT(CV7,"#,##0.00"),"-","△")&amp;"】"))</f>
        <v>【60.00】</v>
      </c>
      <c r="CW6" s="36">
        <f>IF(CW7="",NA(),CW7)</f>
        <v>82.75</v>
      </c>
      <c r="CX6" s="36">
        <f t="shared" ref="CX6:DF6" si="11">IF(CX7="",NA(),CX7)</f>
        <v>82.67</v>
      </c>
      <c r="CY6" s="36">
        <f t="shared" si="11"/>
        <v>81.150000000000006</v>
      </c>
      <c r="CZ6" s="36">
        <f t="shared" si="11"/>
        <v>82.85</v>
      </c>
      <c r="DA6" s="36">
        <f t="shared" si="11"/>
        <v>84.16</v>
      </c>
      <c r="DB6" s="36">
        <f t="shared" si="11"/>
        <v>85.26</v>
      </c>
      <c r="DC6" s="36">
        <f t="shared" si="11"/>
        <v>85.37</v>
      </c>
      <c r="DD6" s="36">
        <f t="shared" si="11"/>
        <v>84.81</v>
      </c>
      <c r="DE6" s="36">
        <f t="shared" si="11"/>
        <v>84.8</v>
      </c>
      <c r="DF6" s="36">
        <f t="shared" si="11"/>
        <v>84.6</v>
      </c>
      <c r="DG6" s="35" t="str">
        <f>IF(DG7="","",IF(DG7="-","【-】","【"&amp;SUBSTITUTE(TEXT(DG7,"#,##0.00"),"-","△")&amp;"】"))</f>
        <v>【89.80】</v>
      </c>
      <c r="DH6" s="36">
        <f>IF(DH7="",NA(),DH7)</f>
        <v>54.54</v>
      </c>
      <c r="DI6" s="36">
        <f t="shared" ref="DI6:DQ6" si="12">IF(DI7="",NA(),DI7)</f>
        <v>55.3</v>
      </c>
      <c r="DJ6" s="36">
        <f t="shared" si="12"/>
        <v>55.77</v>
      </c>
      <c r="DK6" s="36">
        <f t="shared" si="12"/>
        <v>56.27</v>
      </c>
      <c r="DL6" s="36">
        <f t="shared" si="12"/>
        <v>56.75</v>
      </c>
      <c r="DM6" s="36">
        <f t="shared" si="12"/>
        <v>45.75</v>
      </c>
      <c r="DN6" s="36">
        <f t="shared" si="12"/>
        <v>46.9</v>
      </c>
      <c r="DO6" s="36">
        <f t="shared" si="12"/>
        <v>47.28</v>
      </c>
      <c r="DP6" s="36">
        <f t="shared" si="12"/>
        <v>47.66</v>
      </c>
      <c r="DQ6" s="36">
        <f t="shared" si="12"/>
        <v>48.17</v>
      </c>
      <c r="DR6" s="35" t="str">
        <f>IF(DR7="","",IF(DR7="-","【-】","【"&amp;SUBSTITUTE(TEXT(DR7,"#,##0.00"),"-","△")&amp;"】"))</f>
        <v>【49.59】</v>
      </c>
      <c r="DS6" s="36">
        <f>IF(DS7="",NA(),DS7)</f>
        <v>23.85</v>
      </c>
      <c r="DT6" s="36">
        <f t="shared" ref="DT6:EB6" si="13">IF(DT7="",NA(),DT7)</f>
        <v>45.07</v>
      </c>
      <c r="DU6" s="36">
        <f t="shared" si="13"/>
        <v>46.05</v>
      </c>
      <c r="DV6" s="36">
        <f t="shared" si="13"/>
        <v>45.75</v>
      </c>
      <c r="DW6" s="36">
        <f t="shared" si="13"/>
        <v>45.77</v>
      </c>
      <c r="DX6" s="36">
        <f t="shared" si="13"/>
        <v>10.54</v>
      </c>
      <c r="DY6" s="36">
        <f t="shared" si="13"/>
        <v>12.03</v>
      </c>
      <c r="DZ6" s="36">
        <f t="shared" si="13"/>
        <v>12.19</v>
      </c>
      <c r="EA6" s="36">
        <f t="shared" si="13"/>
        <v>15.1</v>
      </c>
      <c r="EB6" s="36">
        <f t="shared" si="13"/>
        <v>17.12</v>
      </c>
      <c r="EC6" s="35" t="str">
        <f>IF(EC7="","",IF(EC7="-","【-】","【"&amp;SUBSTITUTE(TEXT(EC7,"#,##0.00"),"-","△")&amp;"】"))</f>
        <v>【19.44】</v>
      </c>
      <c r="ED6" s="36">
        <f>IF(ED7="",NA(),ED7)</f>
        <v>0.49</v>
      </c>
      <c r="EE6" s="36">
        <f t="shared" ref="EE6:EM6" si="14">IF(EE7="",NA(),EE7)</f>
        <v>0.37</v>
      </c>
      <c r="EF6" s="36">
        <f t="shared" si="14"/>
        <v>0.3</v>
      </c>
      <c r="EG6" s="36">
        <f t="shared" si="14"/>
        <v>0.01</v>
      </c>
      <c r="EH6" s="36">
        <f t="shared" si="14"/>
        <v>-0.06</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122335</v>
      </c>
      <c r="D7" s="38">
        <v>46</v>
      </c>
      <c r="E7" s="38">
        <v>1</v>
      </c>
      <c r="F7" s="38">
        <v>0</v>
      </c>
      <c r="G7" s="38">
        <v>1</v>
      </c>
      <c r="H7" s="38" t="s">
        <v>92</v>
      </c>
      <c r="I7" s="38" t="s">
        <v>93</v>
      </c>
      <c r="J7" s="38" t="s">
        <v>94</v>
      </c>
      <c r="K7" s="38" t="s">
        <v>95</v>
      </c>
      <c r="L7" s="38" t="s">
        <v>96</v>
      </c>
      <c r="M7" s="38" t="s">
        <v>97</v>
      </c>
      <c r="N7" s="39" t="s">
        <v>98</v>
      </c>
      <c r="O7" s="39">
        <v>69.5</v>
      </c>
      <c r="P7" s="39">
        <v>79.489999999999995</v>
      </c>
      <c r="Q7" s="39">
        <v>4158</v>
      </c>
      <c r="R7" s="39">
        <v>50245</v>
      </c>
      <c r="S7" s="39">
        <v>53.88</v>
      </c>
      <c r="T7" s="39">
        <v>932.54</v>
      </c>
      <c r="U7" s="39">
        <v>39658</v>
      </c>
      <c r="V7" s="39">
        <v>42.38</v>
      </c>
      <c r="W7" s="39">
        <v>935.77</v>
      </c>
      <c r="X7" s="39">
        <v>104.1</v>
      </c>
      <c r="Y7" s="39">
        <v>108.31</v>
      </c>
      <c r="Z7" s="39">
        <v>107.09</v>
      </c>
      <c r="AA7" s="39">
        <v>103.99</v>
      </c>
      <c r="AB7" s="39">
        <v>104.29</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586.87</v>
      </c>
      <c r="AU7" s="39">
        <v>585.74</v>
      </c>
      <c r="AV7" s="39">
        <v>557.05999999999995</v>
      </c>
      <c r="AW7" s="39">
        <v>519.64</v>
      </c>
      <c r="AX7" s="39">
        <v>317.58999999999997</v>
      </c>
      <c r="AY7" s="39">
        <v>371.31</v>
      </c>
      <c r="AZ7" s="39">
        <v>377.63</v>
      </c>
      <c r="BA7" s="39">
        <v>357.34</v>
      </c>
      <c r="BB7" s="39">
        <v>366.03</v>
      </c>
      <c r="BC7" s="39">
        <v>365.18</v>
      </c>
      <c r="BD7" s="39">
        <v>264.97000000000003</v>
      </c>
      <c r="BE7" s="39">
        <v>185.64</v>
      </c>
      <c r="BF7" s="39">
        <v>190.08</v>
      </c>
      <c r="BG7" s="39">
        <v>185.88</v>
      </c>
      <c r="BH7" s="39">
        <v>180.51</v>
      </c>
      <c r="BI7" s="39">
        <v>182.74</v>
      </c>
      <c r="BJ7" s="39">
        <v>373.09</v>
      </c>
      <c r="BK7" s="39">
        <v>364.71</v>
      </c>
      <c r="BL7" s="39">
        <v>373.69</v>
      </c>
      <c r="BM7" s="39">
        <v>370.12</v>
      </c>
      <c r="BN7" s="39">
        <v>371.65</v>
      </c>
      <c r="BO7" s="39">
        <v>266.61</v>
      </c>
      <c r="BP7" s="39">
        <v>93.38</v>
      </c>
      <c r="BQ7" s="39">
        <v>95.73</v>
      </c>
      <c r="BR7" s="39">
        <v>95.58</v>
      </c>
      <c r="BS7" s="39">
        <v>97.21</v>
      </c>
      <c r="BT7" s="39">
        <v>98.14</v>
      </c>
      <c r="BU7" s="39">
        <v>99.99</v>
      </c>
      <c r="BV7" s="39">
        <v>100.65</v>
      </c>
      <c r="BW7" s="39">
        <v>99.87</v>
      </c>
      <c r="BX7" s="39">
        <v>100.42</v>
      </c>
      <c r="BY7" s="39">
        <v>98.77</v>
      </c>
      <c r="BZ7" s="39">
        <v>103.24</v>
      </c>
      <c r="CA7" s="39">
        <v>245.27</v>
      </c>
      <c r="CB7" s="39">
        <v>238.55</v>
      </c>
      <c r="CC7" s="39">
        <v>239.73</v>
      </c>
      <c r="CD7" s="39">
        <v>236.95</v>
      </c>
      <c r="CE7" s="39">
        <v>235.54</v>
      </c>
      <c r="CF7" s="39">
        <v>171.15</v>
      </c>
      <c r="CG7" s="39">
        <v>170.19</v>
      </c>
      <c r="CH7" s="39">
        <v>171.81</v>
      </c>
      <c r="CI7" s="39">
        <v>171.67</v>
      </c>
      <c r="CJ7" s="39">
        <v>173.67</v>
      </c>
      <c r="CK7" s="39">
        <v>168.38</v>
      </c>
      <c r="CL7" s="39">
        <v>55.37</v>
      </c>
      <c r="CM7" s="39">
        <v>54.59</v>
      </c>
      <c r="CN7" s="39">
        <v>56.11</v>
      </c>
      <c r="CO7" s="39">
        <v>55.49</v>
      </c>
      <c r="CP7" s="39">
        <v>54.5</v>
      </c>
      <c r="CQ7" s="39">
        <v>58.53</v>
      </c>
      <c r="CR7" s="39">
        <v>59.01</v>
      </c>
      <c r="CS7" s="39">
        <v>60.03</v>
      </c>
      <c r="CT7" s="39">
        <v>59.74</v>
      </c>
      <c r="CU7" s="39">
        <v>59.67</v>
      </c>
      <c r="CV7" s="39">
        <v>60</v>
      </c>
      <c r="CW7" s="39">
        <v>82.75</v>
      </c>
      <c r="CX7" s="39">
        <v>82.67</v>
      </c>
      <c r="CY7" s="39">
        <v>81.150000000000006</v>
      </c>
      <c r="CZ7" s="39">
        <v>82.85</v>
      </c>
      <c r="DA7" s="39">
        <v>84.16</v>
      </c>
      <c r="DB7" s="39">
        <v>85.26</v>
      </c>
      <c r="DC7" s="39">
        <v>85.37</v>
      </c>
      <c r="DD7" s="39">
        <v>84.81</v>
      </c>
      <c r="DE7" s="39">
        <v>84.8</v>
      </c>
      <c r="DF7" s="39">
        <v>84.6</v>
      </c>
      <c r="DG7" s="39">
        <v>89.8</v>
      </c>
      <c r="DH7" s="39">
        <v>54.54</v>
      </c>
      <c r="DI7" s="39">
        <v>55.3</v>
      </c>
      <c r="DJ7" s="39">
        <v>55.77</v>
      </c>
      <c r="DK7" s="39">
        <v>56.27</v>
      </c>
      <c r="DL7" s="39">
        <v>56.75</v>
      </c>
      <c r="DM7" s="39">
        <v>45.75</v>
      </c>
      <c r="DN7" s="39">
        <v>46.9</v>
      </c>
      <c r="DO7" s="39">
        <v>47.28</v>
      </c>
      <c r="DP7" s="39">
        <v>47.66</v>
      </c>
      <c r="DQ7" s="39">
        <v>48.17</v>
      </c>
      <c r="DR7" s="39">
        <v>49.59</v>
      </c>
      <c r="DS7" s="39">
        <v>23.85</v>
      </c>
      <c r="DT7" s="39">
        <v>45.07</v>
      </c>
      <c r="DU7" s="39">
        <v>46.05</v>
      </c>
      <c r="DV7" s="39">
        <v>45.75</v>
      </c>
      <c r="DW7" s="39">
        <v>45.77</v>
      </c>
      <c r="DX7" s="39">
        <v>10.54</v>
      </c>
      <c r="DY7" s="39">
        <v>12.03</v>
      </c>
      <c r="DZ7" s="39">
        <v>12.19</v>
      </c>
      <c r="EA7" s="39">
        <v>15.1</v>
      </c>
      <c r="EB7" s="39">
        <v>17.12</v>
      </c>
      <c r="EC7" s="39">
        <v>19.440000000000001</v>
      </c>
      <c r="ED7" s="39">
        <v>0.49</v>
      </c>
      <c r="EE7" s="39">
        <v>0.37</v>
      </c>
      <c r="EF7" s="39">
        <v>0.3</v>
      </c>
      <c r="EG7" s="39">
        <v>0.01</v>
      </c>
      <c r="EH7" s="39">
        <v>-0.06</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2021-02-24T02:06:45Z</cp:lastPrinted>
  <dcterms:created xsi:type="dcterms:W3CDTF">2020-12-04T02:06:30Z</dcterms:created>
  <dcterms:modified xsi:type="dcterms:W3CDTF">2021-02-24T02:06:48Z</dcterms:modified>
  <cp:category/>
</cp:coreProperties>
</file>