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R22uOgwGKVi0hxB+0M3f59eRmZb4TFTvKBZNv8QEm3OZ3+1UvcXBkznNOHIze15xgThsIlHgoOq9zTOW4jEZ2A==" workbookSaltValue="L2OYz8Cle4ihRL1BlP43Rw=="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<sst xmlns="http://schemas.openxmlformats.org/spreadsheetml/2006/main" count="236" uniqueCount="119">
  <si>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</si>
  <si>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</si>
  <si>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</si>
  <si>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</si>
  <si>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</si>
  <si>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</si>
  <si>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</si>
  <si>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</si>
  <si>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</si>
  <si>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</si>
  <si>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</si>
  <si>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</si>
  <si>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</si>
  <si>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</si>
  <si>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</si>
  <si>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</si>
  <si>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</si>
  <si>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</si>
  <si>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</si>
  <si>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</si>
  <si>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</si>
  <si>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</si>
  <si>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</si>
  <si>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</si>
  <si>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</si>
  <si>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</si>
  <si>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</si>
  <si>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</si>
  <si>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</si>
  <si>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</si>
  <si>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</si>
  <si>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</si>
  <si>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</si>
  <si>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</si>
  <si>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</si>
  <si>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</si>
  <si>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</si>
  <si>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</si>
  <si>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</si>
  <si>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</si>
  <si>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</si>
  <si>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</si>
  <si>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</si>
  <si>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</si>
  <si>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</si>
  <si>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</si>
  <si>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</si>
  <si>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</si>
  <si>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</si>
  <si>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</si>
  <si>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</si>
  <si>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</si>
  <si>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</si>
  <si>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</si>
  <si>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</si>
  <si>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</si>
  <si>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</si>
  <si>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</si>
  <si>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</si>
  <si>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</si>
  <si>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</si>
  <si>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</si>
  <si>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</si>
  <si>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</si>
  <si>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</si>
  <si>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</si>
  <si>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</si>
  <si>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</si>
  <si>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</si>
  <si>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</si>
  <si>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</si>
  <si>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</si>
  <si>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</si>
  <si>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</si>
  <si>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</si>
  <si>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</si>
  <si>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</si>
  <si>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</si>
  <si>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</si>
  <si>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</si>
  <si>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</si>
  <si>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</si>
  <si>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</si>
  <si>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</si>
  <si>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</si>
  <si>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</si>
  <si>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</si>
  <si>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</si>
  <si>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</si>
  <si>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</si>
  <si>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</si>
  <si>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</si>
  <si>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</si>
  <si>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</si>
  <si>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</si>
  <si>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</si>
  <si>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</si>
  <si>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</si>
  <si>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</si>
  <si>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</si>
  <si>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</si>
  <si>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</si>
  <si>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</si>
  <si>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</si>
  <si>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</si>
  <si>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</si>
  <si>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</si>
  <si>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</si>
  <si>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</si>
  <si>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</si>
  <si>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</si>
  <si>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</si>
  <si>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</si>
  <si>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</si>
  <si>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</si>
  <si>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</si>
  <si>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に関する比率は、H27年度以降改善傾向にあるが、水洗化率が類似団体平均値に比較して、依然低い状況である。人口密集地の面整備はほぼ終了しており、現在残っている未普及地域は期待する投資効果が少ない状況である。また、行政人口の減少に伴う処理区域内人口及び有収水量が減少傾向にあるため、大幅な改善は見込めない状況にある。
　下水道事業は、公共水域の水質改善が重要な責務となるため、企業債償還元利金の推移に注視しつつ投資の効率化を図り、また、国庫補助制度を積極的に活用するとともに維持管理費の削減にも努めていく。そして、現有施設を有効活用するため、類似団体平均値に比較して低い水洗化率の更なる向上に努め、経営の健全化を図っていく。</t>
    <phoneticPr fontId="4"/>
  </si>
  <si>
    <t>　耐用年数を超える管渠が10％程度存在するため、令和２年度よりストックマネジメント手法による維持点検を実施予定。処理場、ポンプ場は令和元年度より実施している。</t>
    <rPh sb="53" eb="55">
      <t>ヨテイ</t>
    </rPh>
    <phoneticPr fontId="4"/>
  </si>
  <si>
    <r>
      <rPr>
        <sz val="11"/>
        <rFont val="ＭＳ ゴシック"/>
        <family val="3"/>
        <charset val="128"/>
      </rPr>
      <t>　令和2年度から公営企業会計に移行したことによる打ち切り決算での算出となっている。</t>
    </r>
    <r>
      <rPr>
        <sz val="11"/>
        <color rgb="FFFF0000"/>
        <rFont val="ＭＳ ゴシック"/>
        <family val="3"/>
        <charset val="128"/>
      </rPr>
      <t xml:space="preserve">
</t>
    </r>
    <r>
      <rPr>
        <sz val="11"/>
        <rFont val="ＭＳ ゴシック"/>
        <family val="3"/>
        <charset val="128"/>
      </rPr>
      <t>　収益的収支比率が前年度より上回っているが打ち切り決算により未払金が発生し、営業費用が減少したことによるものである。
　企業債残高対事業規模比率は、企業債現在高は減少しているものの打ち切り決算による未収金が発生し、営業収益が減少したことにより比率が増となっている。
　経費回収率・汚水処理原価はH27年度以降改善傾向である。経費回収率についてはH28年度以降は平均値を上回っているが100を下回っているので、更なる改善が必要な状況である。
　施設利用率は、平均値を上回っている。
　水洗化率は、ほぼ横ばいとなっており平均値を下回っている。人口減少によるところが大きいが、水洗化の広報活動を実施しさらなる向上を目指す。</t>
    </r>
    <rPh sb="1" eb="3">
      <t>レイワ</t>
    </rPh>
    <rPh sb="4" eb="6">
      <t>ネンド</t>
    </rPh>
    <rPh sb="8" eb="10">
      <t>コウエイ</t>
    </rPh>
    <rPh sb="10" eb="12">
      <t>キギョウ</t>
    </rPh>
    <rPh sb="12" eb="14">
      <t>カイケイ</t>
    </rPh>
    <rPh sb="15" eb="17">
      <t>イコウ</t>
    </rPh>
    <rPh sb="24" eb="25">
      <t>ウ</t>
    </rPh>
    <rPh sb="26" eb="27">
      <t>キ</t>
    </rPh>
    <rPh sb="28" eb="30">
      <t>ケッサン</t>
    </rPh>
    <rPh sb="32" eb="34">
      <t>サンシュツ</t>
    </rPh>
    <rPh sb="43" eb="46">
      <t>シュウエキテキ</t>
    </rPh>
    <rPh sb="46" eb="48">
      <t>シュウシ</t>
    </rPh>
    <rPh sb="48" eb="50">
      <t>ヒリツ</t>
    </rPh>
    <rPh sb="51" eb="53">
      <t>ゼンネン</t>
    </rPh>
    <rPh sb="53" eb="54">
      <t>ド</t>
    </rPh>
    <rPh sb="56" eb="57">
      <t>ウワ</t>
    </rPh>
    <rPh sb="57" eb="58">
      <t>マワ</t>
    </rPh>
    <rPh sb="63" eb="64">
      <t>ウ</t>
    </rPh>
    <rPh sb="65" eb="66">
      <t>キ</t>
    </rPh>
    <rPh sb="67" eb="69">
      <t>ケッサン</t>
    </rPh>
    <rPh sb="72" eb="75">
      <t>ミハライキン</t>
    </rPh>
    <rPh sb="76" eb="78">
      <t>ハッセイ</t>
    </rPh>
    <rPh sb="80" eb="82">
      <t>エイギョウ</t>
    </rPh>
    <rPh sb="82" eb="84">
      <t>ヒヨウ</t>
    </rPh>
    <rPh sb="85" eb="87">
      <t>ゲンショウ</t>
    </rPh>
    <rPh sb="102" eb="104">
      <t>キギョウ</t>
    </rPh>
    <rPh sb="104" eb="105">
      <t>サイ</t>
    </rPh>
    <rPh sb="105" eb="107">
      <t>ザンダカ</t>
    </rPh>
    <rPh sb="107" eb="108">
      <t>タイ</t>
    </rPh>
    <rPh sb="108" eb="110">
      <t>ジギョウ</t>
    </rPh>
    <rPh sb="110" eb="112">
      <t>キボ</t>
    </rPh>
    <rPh sb="112" eb="114">
      <t>ヒリツ</t>
    </rPh>
    <rPh sb="116" eb="118">
      <t>キギョウ</t>
    </rPh>
    <rPh sb="118" eb="119">
      <t>サイ</t>
    </rPh>
    <rPh sb="119" eb="121">
      <t>ゲンザイ</t>
    </rPh>
    <rPh sb="121" eb="122">
      <t>ダカ</t>
    </rPh>
    <rPh sb="123" eb="125">
      <t>ゲンショウ</t>
    </rPh>
    <rPh sb="132" eb="133">
      <t>ウ</t>
    </rPh>
    <rPh sb="134" eb="135">
      <t>キ</t>
    </rPh>
    <rPh sb="136" eb="138">
      <t>ケッサン</t>
    </rPh>
    <rPh sb="141" eb="144">
      <t>ミシュウキン</t>
    </rPh>
    <rPh sb="145" eb="147">
      <t>ハッセイ</t>
    </rPh>
    <rPh sb="149" eb="151">
      <t>エイギョウ</t>
    </rPh>
    <rPh sb="151" eb="153">
      <t>シュウエキ</t>
    </rPh>
    <rPh sb="154" eb="156">
      <t>ゲンショウ</t>
    </rPh>
    <rPh sb="163" eb="165">
      <t>ヒリツ</t>
    </rPh>
    <rPh sb="166" eb="167">
      <t>ゾウ</t>
    </rPh>
    <rPh sb="291" eb="292">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</si>
</sst>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28-4489-884C-23E8BFE65F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DE28-4489-884C-23E8BFE65F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65.95</c:v>
                </c:pt>
                <c:pt idx="1">
                  <c:v>63.65</c:v>
                </c:pt>
                <c:pt idx="2">
                  <c:v>64.05</c:v>
                </c:pt>
                <c:pt idx="3">
                  <c:v>64.41</c:v>
                </c:pt>
                <c:pt idx="4">
                  <c:v>71.760000000000005</c:v>
                </c:pt>
              </c:numCache>
            </c:numRef>
          </c:val>
          <c:extLst>
            <c:ext xmlns:c16="http://schemas.microsoft.com/office/drawing/2014/chart" uri="{C3380CC4-5D6E-409C-BE32-E72D297353CC}">
              <c16:uniqueId val="{00000000-B986-4BD8-A20C-436E009D1B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B986-4BD8-A20C-436E009D1B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82.08</c:v>
                </c:pt>
                <c:pt idx="1">
                  <c:v>83.01</c:v>
                </c:pt>
                <c:pt idx="2">
                  <c:v>82.71</c:v>
                </c:pt>
                <c:pt idx="3">
                  <c:v>82.62</c:v>
                </c:pt>
                <c:pt idx="4">
                  <c:v>82.47</c:v>
                </c:pt>
              </c:numCache>
            </c:numRef>
          </c:val>
          <c:extLst>
            <c:ext xmlns:c16="http://schemas.microsoft.com/office/drawing/2014/chart" uri="{C3380CC4-5D6E-409C-BE32-E72D297353CC}">
              <c16:uniqueId val="{00000000-7B74-43DD-BF87-6B640982E2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7B74-43DD-BF87-6B640982E2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71.19</c:v>
                </c:pt>
                <c:pt idx="1">
                  <c:v>74.430000000000007</c:v>
                </c:pt>
                <c:pt idx="2">
                  <c:v>74.02</c:v>
                </c:pt>
                <c:pt idx="3">
                  <c:v>72.25</c:v>
                </c:pt>
                <c:pt idx="4">
                  <c:v>84.36</c:v>
                </c:pt>
              </c:numCache>
            </c:numRef>
          </c:val>
          <c:extLst>
            <c:ext xmlns:c16="http://schemas.microsoft.com/office/drawing/2014/chart" uri="{C3380CC4-5D6E-409C-BE32-E72D297353CC}">
              <c16:uniqueId val="{00000000-9C88-44C1-BE2D-31B5E43177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8-44C1-BE2D-31B5E43177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FC-47DF-B2C4-D703B2FFA8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C-47DF-B2C4-D703B2FFA8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0-4678-832A-0D6C36A1EF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0-4678-832A-0D6C36A1EF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7-4737-98D5-04F2B18542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7-4737-98D5-04F2B18542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4-498E-9D7C-BA53D05336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4-498E-9D7C-BA53D05336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448.97</c:v>
                </c:pt>
                <c:pt idx="1">
                  <c:v>396.27</c:v>
                </c:pt>
                <c:pt idx="2">
                  <c:v>287.33999999999997</c:v>
                </c:pt>
                <c:pt idx="3">
                  <c:v>265.62</c:v>
                </c:pt>
                <c:pt idx="4">
                  <c:v>341.73</c:v>
                </c:pt>
              </c:numCache>
            </c:numRef>
          </c:val>
          <c:extLst>
            <c:ext xmlns:c16="http://schemas.microsoft.com/office/drawing/2014/chart" uri="{C3380CC4-5D6E-409C-BE32-E72D297353CC}">
              <c16:uniqueId val="{00000000-8F43-4CAA-8513-16A65874152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8F43-4CAA-8513-16A65874152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78.489999999999995</c:v>
                </c:pt>
                <c:pt idx="1">
                  <c:v>95.35</c:v>
                </c:pt>
                <c:pt idx="2">
                  <c:v>95.7</c:v>
                </c:pt>
                <c:pt idx="3">
                  <c:v>92.7</c:v>
                </c:pt>
                <c:pt idx="4">
                  <c:v>91.72</c:v>
                </c:pt>
              </c:numCache>
            </c:numRef>
          </c:val>
          <c:extLst>
            <c:ext xmlns:c16="http://schemas.microsoft.com/office/drawing/2014/chart" uri="{C3380CC4-5D6E-409C-BE32-E72D297353CC}">
              <c16:uniqueId val="{00000000-5AEB-4593-A6C9-7A72657D8DB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5AEB-4593-A6C9-7A72657D8DB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207.28</c:v>
                </c:pt>
                <c:pt idx="1">
                  <c:v>170.68</c:v>
                </c:pt>
                <c:pt idx="2">
                  <c:v>169.87</c:v>
                </c:pt>
                <c:pt idx="3">
                  <c:v>176.97</c:v>
                </c:pt>
                <c:pt idx="4">
                  <c:v>159.94999999999999</c:v>
                </c:pt>
              </c:numCache>
            </c:numRef>
          </c:val>
          <c:extLst>
            <c:ext xmlns:c16="http://schemas.microsoft.com/office/drawing/2014/chart" uri="{C3380CC4-5D6E-409C-BE32-E72D297353CC}">
              <c16:uniqueId val="{00000000-A96A-4160-9C53-47DA06EF07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A96A-4160-9C53-47DA06EF07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香取市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75538</v>
      </c>
      <c r="AM8" s="51"/>
      <c r="AN8" s="51"/>
      <c r="AO8" s="51"/>
      <c r="AP8" s="51"/>
      <c r="AQ8" s="51"/>
      <c r="AR8" s="51"/>
      <c r="AS8" s="51"/>
      <c r="AT8" s="46">
        <f>データ!T6</f>
        <v>262.35000000000002</v>
      </c>
      <c r="AU8" s="46"/>
      <c r="AV8" s="46"/>
      <c r="AW8" s="46"/>
      <c r="AX8" s="46"/>
      <c r="AY8" s="46"/>
      <c r="AZ8" s="46"/>
      <c r="BA8" s="46"/>
      <c r="BB8" s="46">
        <f>データ!U6</f>
        <v>287.93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30.24</v>
      </c>
      <c r="Q10" s="46"/>
      <c r="R10" s="46"/>
      <c r="S10" s="46"/>
      <c r="T10" s="46"/>
      <c r="U10" s="46"/>
      <c r="V10" s="46"/>
      <c r="W10" s="46">
        <f>データ!Q6</f>
        <v>53.46</v>
      </c>
      <c r="X10" s="46"/>
      <c r="Y10" s="46"/>
      <c r="Z10" s="46"/>
      <c r="AA10" s="46"/>
      <c r="AB10" s="46"/>
      <c r="AC10" s="46"/>
      <c r="AD10" s="51">
        <f>データ!R6</f>
        <v>2530</v>
      </c>
      <c r="AE10" s="51"/>
      <c r="AF10" s="51"/>
      <c r="AG10" s="51"/>
      <c r="AH10" s="51"/>
      <c r="AI10" s="51"/>
      <c r="AJ10" s="51"/>
      <c r="AK10" s="2"/>
      <c r="AL10" s="51">
        <f>データ!V6</f>
        <v>22716</v>
      </c>
      <c r="AM10" s="51"/>
      <c r="AN10" s="51"/>
      <c r="AO10" s="51"/>
      <c r="AP10" s="51"/>
      <c r="AQ10" s="51"/>
      <c r="AR10" s="51"/>
      <c r="AS10" s="51"/>
      <c r="AT10" s="46">
        <f>データ!W6</f>
        <v>7.89</v>
      </c>
      <c r="AU10" s="46"/>
      <c r="AV10" s="46"/>
      <c r="AW10" s="46"/>
      <c r="AX10" s="46"/>
      <c r="AY10" s="46"/>
      <c r="AZ10" s="46"/>
      <c r="BA10" s="46"/>
      <c r="BB10" s="46">
        <f>データ!X6</f>
        <v>2879.09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118</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4" t="s">
        <v>27</v>
      </c>
      <c r="BM45" s="65"/>
      <c r="BN45" s="65"/>
      <c r="BO45" s="65"/>
      <c r="BP45" s="65"/>
      <c r="BQ45" s="65"/>
      <c r="BR45" s="65"/>
      <c r="BS45" s="65"/>
      <c r="BT45" s="65"/>
      <c r="BU45" s="65"/>
      <c r="BV45" s="65"/>
      <c r="BW45" s="65"/>
      <c r="BX45" s="65"/>
      <c r="BY45" s="65"/>
      <c r="BZ45" s="6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7"/>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7"/>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7"/>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5"/>
      <c r="BN59" s="55"/>
      <c r="BO59" s="55"/>
      <c r="BP59" s="55"/>
      <c r="BQ59" s="55"/>
      <c r="BR59" s="55"/>
      <c r="BS59" s="55"/>
      <c r="BT59" s="55"/>
      <c r="BU59" s="55"/>
      <c r="BV59" s="55"/>
      <c r="BW59" s="55"/>
      <c r="BX59" s="55"/>
      <c r="BY59" s="55"/>
      <c r="BZ59" s="5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7"/>
      <c r="BM60" s="55"/>
      <c r="BN60" s="55"/>
      <c r="BO60" s="55"/>
      <c r="BP60" s="55"/>
      <c r="BQ60" s="55"/>
      <c r="BR60" s="55"/>
      <c r="BS60" s="55"/>
      <c r="BT60" s="55"/>
      <c r="BU60" s="55"/>
      <c r="BV60" s="55"/>
      <c r="BW60" s="55"/>
      <c r="BX60" s="55"/>
      <c r="BY60" s="55"/>
      <c r="BZ60" s="5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7"/>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4" t="s">
        <v>29</v>
      </c>
      <c r="BM64" s="65"/>
      <c r="BN64" s="65"/>
      <c r="BO64" s="65"/>
      <c r="BP64" s="65"/>
      <c r="BQ64" s="65"/>
      <c r="BR64" s="65"/>
      <c r="BS64" s="65"/>
      <c r="BT64" s="65"/>
      <c r="BU64" s="65"/>
      <c r="BV64" s="65"/>
      <c r="BW64" s="65"/>
      <c r="BX64" s="65"/>
      <c r="BY64" s="65"/>
      <c r="BZ64" s="6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7"/>
      <c r="BM65" s="68"/>
      <c r="BN65" s="68"/>
      <c r="BO65" s="68"/>
      <c r="BP65" s="68"/>
      <c r="BQ65" s="68"/>
      <c r="BR65" s="68"/>
      <c r="BS65" s="68"/>
      <c r="BT65" s="68"/>
      <c r="BU65" s="68"/>
      <c r="BV65" s="68"/>
      <c r="BW65" s="68"/>
      <c r="BX65" s="68"/>
      <c r="BY65" s="68"/>
      <c r="BZ65" s="6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5kPIs6IXIgdn/NMaR5gRnA5NU/b6MdgmiEjuhFdopRvYTB3hE9V6ESg2gSt1dEtVV0MLbVPBJWq4EZ7ysRZDjA==" saltValue="kG+nhESfXgtd/8WEk+jK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9" t="s">
        <v>55</v>
      </c>
      <c r="I3" s="90"/>
      <c r="J3" s="90"/>
      <c r="K3" s="90"/>
      <c r="L3" s="90"/>
      <c r="M3" s="90"/>
      <c r="N3" s="90"/>
      <c r="O3" s="90"/>
      <c r="P3" s="90"/>
      <c r="Q3" s="90"/>
      <c r="R3" s="90"/>
      <c r="S3" s="90"/>
      <c r="T3" s="90"/>
      <c r="U3" s="90"/>
      <c r="V3" s="90"/>
      <c r="W3" s="90"/>
      <c r="X3" s="91"/>
      <c r="Y3" s="95" t="s">
        <v>56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28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122360</v>
      </c>
      <c r="D6" s="33">
        <f t="shared" si="3"/>
        <v>47</v>
      </c>
      <c r="E6" s="33">
        <f t="shared" si="3"/>
        <v>17</v>
      </c>
      <c r="F6" s="33">
        <f t="shared" si="3"/>
        <v>1</v>
      </c>
      <c r="G6" s="33">
        <f t="shared" si="3"/>
        <v>0</v>
      </c>
      <c r="H6" s="33" t="str">
        <f t="shared" si="3"/>
        <v>千葉県　香取市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30.24</v>
      </c>
      <c r="Q6" s="34">
        <f t="shared" si="3"/>
        <v>53.46</v>
      </c>
      <c r="R6" s="34">
        <f t="shared" si="3"/>
        <v>2530</v>
      </c>
      <c r="S6" s="34">
        <f t="shared" si="3"/>
        <v>75538</v>
      </c>
      <c r="T6" s="34">
        <f t="shared" si="3"/>
        <v>262.35000000000002</v>
      </c>
      <c r="U6" s="34">
        <f t="shared" si="3"/>
        <v>287.93</v>
      </c>
      <c r="V6" s="34">
        <f t="shared" si="3"/>
        <v>22716</v>
      </c>
      <c r="W6" s="34">
        <f t="shared" si="3"/>
        <v>7.89</v>
      </c>
      <c r="X6" s="34">
        <f t="shared" si="3"/>
        <v>2879.09</v>
      </c>
      <c r="Y6" s="35">
        <f>IF(Y7="",NA(),Y7)</f>
        <v>71.19</v>
      </c>
      <c r="Z6" s="35">
        <f t="shared" ref="Z6:AH6" si="4">IF(Z7="",NA(),Z7)</f>
        <v>74.430000000000007</v>
      </c>
      <c r="AA6" s="35">
        <f t="shared" si="4"/>
        <v>74.02</v>
      </c>
      <c r="AB6" s="35">
        <f t="shared" si="4"/>
        <v>72.25</v>
      </c>
      <c r="AC6" s="35">
        <f t="shared" si="4"/>
        <v>84.36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448.97</v>
      </c>
      <c r="BG6" s="35">
        <f t="shared" ref="BG6:BO6" si="7">IF(BG7="",NA(),BG7)</f>
        <v>396.27</v>
      </c>
      <c r="BH6" s="35">
        <f t="shared" si="7"/>
        <v>287.33999999999997</v>
      </c>
      <c r="BI6" s="35">
        <f t="shared" si="7"/>
        <v>265.62</v>
      </c>
      <c r="BJ6" s="35">
        <f t="shared" si="7"/>
        <v>341.73</v>
      </c>
      <c r="BK6" s="35">
        <f t="shared" si="7"/>
        <v>862.87</v>
      </c>
      <c r="BL6" s="35">
        <f t="shared" si="7"/>
        <v>716.96</v>
      </c>
      <c r="BM6" s="35">
        <f t="shared" si="7"/>
        <v>799.11</v>
      </c>
      <c r="BN6" s="35">
        <f t="shared" si="7"/>
        <v>768.62</v>
      </c>
      <c r="BO6" s="35">
        <f t="shared" si="7"/>
        <v>789.44</v>
      </c>
      <c r="BP6" s="34" t="str">
        <f>IF(BP7="","",IF(BP7="-","【-】","【"&amp;SUBSTITUTE(TEXT(BP7,"#,##0.00"),"-","△")&amp;"】"))</f>
        <v>【682.51】</v>
      </c>
      <c r="BQ6" s="35">
        <f>IF(BQ7="",NA(),BQ7)</f>
        <v>78.489999999999995</v>
      </c>
      <c r="BR6" s="35">
        <f t="shared" ref="BR6:BZ6" si="8">IF(BR7="",NA(),BR7)</f>
        <v>95.35</v>
      </c>
      <c r="BS6" s="35">
        <f t="shared" si="8"/>
        <v>95.7</v>
      </c>
      <c r="BT6" s="35">
        <f t="shared" si="8"/>
        <v>92.7</v>
      </c>
      <c r="BU6" s="35">
        <f t="shared" si="8"/>
        <v>91.72</v>
      </c>
      <c r="BV6" s="35">
        <f t="shared" si="8"/>
        <v>85.39</v>
      </c>
      <c r="BW6" s="35">
        <f t="shared" si="8"/>
        <v>88.09</v>
      </c>
      <c r="BX6" s="35">
        <f t="shared" si="8"/>
        <v>87.69</v>
      </c>
      <c r="BY6" s="35">
        <f t="shared" si="8"/>
        <v>88.06</v>
      </c>
      <c r="BZ6" s="35">
        <f t="shared" si="8"/>
        <v>87.29</v>
      </c>
      <c r="CA6" s="34" t="str">
        <f>IF(CA7="","",IF(CA7="-","【-】","【"&amp;SUBSTITUTE(TEXT(CA7,"#,##0.00"),"-","△")&amp;"】"))</f>
        <v>【100.34】</v>
      </c>
      <c r="CB6" s="35">
        <f>IF(CB7="",NA(),CB7)</f>
        <v>207.28</v>
      </c>
      <c r="CC6" s="35">
        <f t="shared" ref="CC6:CK6" si="9">IF(CC7="",NA(),CC7)</f>
        <v>170.68</v>
      </c>
      <c r="CD6" s="35">
        <f t="shared" si="9"/>
        <v>169.87</v>
      </c>
      <c r="CE6" s="35">
        <f t="shared" si="9"/>
        <v>176.97</v>
      </c>
      <c r="CF6" s="35">
        <f t="shared" si="9"/>
        <v>159.94999999999999</v>
      </c>
      <c r="CG6" s="35">
        <f t="shared" si="9"/>
        <v>188.79</v>
      </c>
      <c r="CH6" s="35">
        <f t="shared" si="9"/>
        <v>181.8</v>
      </c>
      <c r="CI6" s="35">
        <f t="shared" si="9"/>
        <v>180.07</v>
      </c>
      <c r="CJ6" s="35">
        <f t="shared" si="9"/>
        <v>179.32</v>
      </c>
      <c r="CK6" s="35">
        <f t="shared" si="9"/>
        <v>176.67</v>
      </c>
      <c r="CL6" s="34" t="str">
        <f>IF(CL7="","",IF(CL7="-","【-】","【"&amp;SUBSTITUTE(TEXT(CL7,"#,##0.00"),"-","△")&amp;"】"))</f>
        <v>【136.15】</v>
      </c>
      <c r="CM6" s="35">
        <f>IF(CM7="",NA(),CM7)</f>
        <v>65.95</v>
      </c>
      <c r="CN6" s="35">
        <f t="shared" ref="CN6:CV6" si="10">IF(CN7="",NA(),CN7)</f>
        <v>63.65</v>
      </c>
      <c r="CO6" s="35">
        <f t="shared" si="10"/>
        <v>64.05</v>
      </c>
      <c r="CP6" s="35">
        <f t="shared" si="10"/>
        <v>64.41</v>
      </c>
      <c r="CQ6" s="35">
        <f t="shared" si="10"/>
        <v>71.760000000000005</v>
      </c>
      <c r="CR6" s="35">
        <f t="shared" si="10"/>
        <v>59.4</v>
      </c>
      <c r="CS6" s="35">
        <f t="shared" si="10"/>
        <v>59.35</v>
      </c>
      <c r="CT6" s="35">
        <f t="shared" si="10"/>
        <v>58.4</v>
      </c>
      <c r="CU6" s="35">
        <f t="shared" si="10"/>
        <v>58</v>
      </c>
      <c r="CV6" s="35">
        <f t="shared" si="10"/>
        <v>57.42</v>
      </c>
      <c r="CW6" s="34" t="str">
        <f>IF(CW7="","",IF(CW7="-","【-】","【"&amp;SUBSTITUTE(TEXT(CW7,"#,##0.00"),"-","△")&amp;"】"))</f>
        <v>【59.64】</v>
      </c>
      <c r="CX6" s="35">
        <f>IF(CX7="",NA(),CX7)</f>
        <v>82.08</v>
      </c>
      <c r="CY6" s="35">
        <f t="shared" ref="CY6:DG6" si="11">IF(CY7="",NA(),CY7)</f>
        <v>83.01</v>
      </c>
      <c r="CZ6" s="35">
        <f t="shared" si="11"/>
        <v>82.71</v>
      </c>
      <c r="DA6" s="35">
        <f t="shared" si="11"/>
        <v>82.62</v>
      </c>
      <c r="DB6" s="35">
        <f t="shared" si="11"/>
        <v>82.47</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122360</v>
      </c>
      <c r="D7" s="37">
        <v>47</v>
      </c>
      <c r="E7" s="37">
        <v>17</v>
      </c>
      <c r="F7" s="37">
        <v>1</v>
      </c>
      <c r="G7" s="37">
        <v>0</v>
      </c>
      <c r="H7" s="37" t="s">
        <v>98</v>
      </c>
      <c r="I7" s="37" t="s">
        <v>99</v>
      </c>
      <c r="J7" s="37" t="s">
        <v>100</v>
      </c>
      <c r="K7" s="37" t="s">
        <v>101</v>
      </c>
      <c r="L7" s="37" t="s">
        <v>102</v>
      </c>
      <c r="M7" s="37" t="s">
        <v>103</v>
      </c>
      <c r="N7" s="38" t="s">
        <v>104</v>
      </c>
      <c r="O7" s="38" t="s">
        <v>105</v>
      </c>
      <c r="P7" s="38">
        <v>30.24</v>
      </c>
      <c r="Q7" s="38">
        <v>53.46</v>
      </c>
      <c r="R7" s="38">
        <v>2530</v>
      </c>
      <c r="S7" s="38">
        <v>75538</v>
      </c>
      <c r="T7" s="38">
        <v>262.35000000000002</v>
      </c>
      <c r="U7" s="38">
        <v>287.93</v>
      </c>
      <c r="V7" s="38">
        <v>22716</v>
      </c>
      <c r="W7" s="38">
        <v>7.89</v>
      </c>
      <c r="X7" s="38">
        <v>2879.09</v>
      </c>
      <c r="Y7" s="38">
        <v>71.19</v>
      </c>
      <c r="Z7" s="38">
        <v>74.430000000000007</v>
      </c>
      <c r="AA7" s="38">
        <v>74.02</v>
      </c>
      <c r="AB7" s="38">
        <v>72.25</v>
      </c>
      <c r="AC7" s="38">
        <v>84.36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448.97</v>
      </c>
      <c r="BG7" s="38">
        <v>396.27</v>
      </c>
      <c r="BH7" s="38">
        <v>287.33999999999997</v>
      </c>
      <c r="BI7" s="38">
        <v>265.62</v>
      </c>
      <c r="BJ7" s="38">
        <v>341.73</v>
      </c>
      <c r="BK7" s="38">
        <v>862.87</v>
      </c>
      <c r="BL7" s="38">
        <v>716.96</v>
      </c>
      <c r="BM7" s="38">
        <v>799.11</v>
      </c>
      <c r="BN7" s="38">
        <v>768.62</v>
      </c>
      <c r="BO7" s="38">
        <v>789.44</v>
      </c>
      <c r="BP7" s="38">
        <v>682.51</v>
      </c>
      <c r="BQ7" s="38">
        <v>78.489999999999995</v>
      </c>
      <c r="BR7" s="38">
        <v>95.35</v>
      </c>
      <c r="BS7" s="38">
        <v>95.7</v>
      </c>
      <c r="BT7" s="38">
        <v>92.7</v>
      </c>
      <c r="BU7" s="38">
        <v>91.72</v>
      </c>
      <c r="BV7" s="38">
        <v>85.39</v>
      </c>
      <c r="BW7" s="38">
        <v>88.09</v>
      </c>
      <c r="BX7" s="38">
        <v>87.69</v>
      </c>
      <c r="BY7" s="38">
        <v>88.06</v>
      </c>
      <c r="BZ7" s="38">
        <v>87.29</v>
      </c>
      <c r="CA7" s="38">
        <v>100.34</v>
      </c>
      <c r="CB7" s="38">
        <v>207.28</v>
      </c>
      <c r="CC7" s="38">
        <v>170.68</v>
      </c>
      <c r="CD7" s="38">
        <v>169.87</v>
      </c>
      <c r="CE7" s="38">
        <v>176.97</v>
      </c>
      <c r="CF7" s="38">
        <v>159.94999999999999</v>
      </c>
      <c r="CG7" s="38">
        <v>188.79</v>
      </c>
      <c r="CH7" s="38">
        <v>181.8</v>
      </c>
      <c r="CI7" s="38">
        <v>180.07</v>
      </c>
      <c r="CJ7" s="38">
        <v>179.32</v>
      </c>
      <c r="CK7" s="38">
        <v>176.67</v>
      </c>
      <c r="CL7" s="38">
        <v>136.15</v>
      </c>
      <c r="CM7" s="38">
        <v>65.95</v>
      </c>
      <c r="CN7" s="38">
        <v>63.65</v>
      </c>
      <c r="CO7" s="38">
        <v>64.05</v>
      </c>
      <c r="CP7" s="38">
        <v>64.41</v>
      </c>
      <c r="CQ7" s="38">
        <v>71.760000000000005</v>
      </c>
      <c r="CR7" s="38">
        <v>59.4</v>
      </c>
      <c r="CS7" s="38">
        <v>59.35</v>
      </c>
      <c r="CT7" s="38">
        <v>58.4</v>
      </c>
      <c r="CU7" s="38">
        <v>58</v>
      </c>
      <c r="CV7" s="38">
        <v>57.42</v>
      </c>
      <c r="CW7" s="38">
        <v>59.64</v>
      </c>
      <c r="CX7" s="38">
        <v>82.08</v>
      </c>
      <c r="CY7" s="38">
        <v>83.01</v>
      </c>
      <c r="CZ7" s="38">
        <v>82.71</v>
      </c>
      <c r="DA7" s="38">
        <v>82.62</v>
      </c>
      <c r="DB7" s="38">
        <v>82.47</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2021-01-22T08:29:58Z</cp:lastPrinted>
  <dcterms:created xsi:type="dcterms:W3CDTF">2020-12-04T02:45:08Z</dcterms:created>
  <dcterms:modified xsi:type="dcterms:W3CDTF">2021-02-20T07:30:53Z</dcterms:modified>
  <cp:category/>
</cp:coreProperties>
</file>