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PzmJRlcSuVweyezeaYuOh2fy62Cxpi9zdZELP1r/Y5y6aGNl8dtCx9wwh36yxoGu6DZymmahpO7c8+zcHvmBPw==" workbookSaltValue="YQuvie3EpXyiuAqt2n2oSg=="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<sst xmlns="http://schemas.openxmlformats.org/spreadsheetml/2006/main" count="236" uniqueCount="116">
  <si>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</si>
  <si>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</si>
  <si>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</si>
  <si>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</si>
  <si>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</si>
  <si>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</si>
  <si>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</si>
  <si>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</si>
  <si>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</si>
  <si>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</si>
  <si>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</si>
  <si>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</si>
  <si>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</si>
  <si>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</si>
  <si>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</si>
  <si>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</si>
  <si>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</si>
  <si>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</si>
  <si>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</si>
  <si>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</si>
  <si>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</si>
  <si>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</si>
  <si>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</si>
  <si>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</si>
  <si>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</si>
  <si>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</si>
  <si>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</si>
  <si>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</si>
  <si>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</si>
  <si>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</si>
  <si>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</si>
  <si>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</si>
  <si>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</si>
  <si>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</si>
  <si>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</si>
  <si>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</si>
  <si>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</si>
  <si>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</si>
  <si>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</si>
  <si>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</si>
  <si>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</si>
  <si>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</si>
  <si>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</si>
  <si>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</si>
  <si>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</si>
  <si>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</si>
  <si>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</si>
  <si>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</si>
  <si>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</si>
  <si>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</si>
  <si>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</si>
  <si>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</si>
  <si>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</si>
  <si>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</si>
  <si>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</si>
  <si>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</si>
  <si>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</si>
  <si>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</si>
  <si>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</si>
  <si>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</si>
  <si>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</si>
  <si>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</si>
  <si>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</si>
  <si>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</si>
  <si>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</si>
  <si>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</si>
  <si>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</si>
  <si>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</si>
  <si>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</si>
  <si>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</si>
  <si>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</si>
  <si>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</si>
  <si>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</si>
  <si>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</si>
  <si>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</si>
  <si>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</si>
  <si>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</si>
  <si>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</si>
  <si>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</si>
  <si>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</si>
  <si>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</si>
  <si>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</si>
  <si>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</si>
  <si>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</si>
  <si>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</si>
  <si>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</si>
  <si>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</si>
  <si>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</si>
  <si>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</si>
  <si>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</si>
  <si>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</si>
  <si>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</si>
  <si>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</si>
  <si>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</si>
  <si>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</si>
  <si>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</si>
  <si>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大網白里市</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</si>
  <si>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</si>
  <si>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</si>
  <si>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</si>
  <si>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</si>
  <si>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</si>
  <si>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</si>
  <si>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</si>
  <si>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</si>
  <si>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</si>
  <si>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</si>
  <si>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</si>
  <si>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</si>
  <si>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</si>
  <si>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</si>
  <si>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</si>
  <si>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</si>
  <si>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市の農業集落排水事業は、2地区において平成10年度及び平成12年度に供用開始している。平成30年度には前者の施設が20年を迎え、今後の事業運営の中で、施設の改築、長寿命化について検討が必要な時期となっている。
　今後は、公共下水道施設への統合も含めて、対応策を検討していく。</t>
  </si>
  <si>
    <t>　収益的収支比率、経費回収率ともに100％を下回り、汚水処理原価は使用料単価を大きく上回る状況が続いているため、適正な使用料収入の確保と汚水処理費の削減が必要である。
　施設利用率は類似団体の平均と同水準だが50％ほどであり、今後処理水量等の大幅な増加が見込めず、施設利用率の改善が困難なことから、公共下水道への統合について検討を進めていく必要がある。
　水洗化率は、平成29年度に全国平均と同水準となったが、再び下降傾向となっている。水洗化済人口及び処理区域内人口は両者とも減少してきているが、これらの減少割合により水洗化率が上下に変動している状況となっている。</t>
  </si>
  <si>
    <t>　令和2年4月より、地方公営企業法を適用し企業会計に移行したことから、独立採算を原則とする経営が求められる中、収益的収支比率や経費回収率が100％を下回るなど、使用料収入の不足分を一般会計からの繰入金に依存している状況となっている。
　今後の下水道事業の財政収支は、人口減少に伴う使用料収入の減少と根幹的施設の老朽化による維持管理費の増大が見込まれ、安定した経営を持続するために、使用料の見直しによる収入の確保及び下水道施設の統廃合により経費の縮減を図っていく。</t>
    <rPh sb="98" eb="99">
      <t>イ</t>
    </rPh>
    <rPh sb="219" eb="221">
      <t>ケイヒ</t>
    </rPh>
    <rPh sb="222" eb="224">
      <t>シュクゲン</t>
    </rPh>
    <rPh sb="225" eb="226">
      <t>ハカ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</si>
</sst>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0B-4371-BB00-5697347A93F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20B-4371-BB00-5697347A93F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51.23</c:v>
                </c:pt>
                <c:pt idx="1">
                  <c:v>47.67</c:v>
                </c:pt>
                <c:pt idx="2">
                  <c:v>52.58</c:v>
                </c:pt>
                <c:pt idx="3">
                  <c:v>51.23</c:v>
                </c:pt>
                <c:pt idx="4">
                  <c:v>51.6</c:v>
                </c:pt>
              </c:numCache>
            </c:numRef>
          </c:val>
          <c:extLst>
            <c:ext xmlns:c16="http://schemas.microsoft.com/office/drawing/2014/chart" uri="{C3380CC4-5D6E-409C-BE32-E72D297353CC}">
              <c16:uniqueId val="{00000000-DB2D-4CEF-AD29-C23B00549C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B2D-4CEF-AD29-C23B00549C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83.99</c:v>
                </c:pt>
                <c:pt idx="1">
                  <c:v>83.58</c:v>
                </c:pt>
                <c:pt idx="2">
                  <c:v>84.85</c:v>
                </c:pt>
                <c:pt idx="3">
                  <c:v>84.41</c:v>
                </c:pt>
                <c:pt idx="4">
                  <c:v>84.29</c:v>
                </c:pt>
              </c:numCache>
            </c:numRef>
          </c:val>
          <c:extLst>
            <c:ext xmlns:c16="http://schemas.microsoft.com/office/drawing/2014/chart" uri="{C3380CC4-5D6E-409C-BE32-E72D297353CC}">
              <c16:uniqueId val="{00000000-B439-4D61-BD48-A3D3B1FFC4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439-4D61-BD48-A3D3B1FFC4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75.69</c:v>
                </c:pt>
                <c:pt idx="1">
                  <c:v>73.61</c:v>
                </c:pt>
                <c:pt idx="2">
                  <c:v>77.069999999999993</c:v>
                </c:pt>
                <c:pt idx="3">
                  <c:v>74.540000000000006</c:v>
                </c:pt>
                <c:pt idx="4">
                  <c:v>63.05</c:v>
                </c:pt>
              </c:numCache>
            </c:numRef>
          </c:val>
          <c:extLst>
            <c:ext xmlns:c16="http://schemas.microsoft.com/office/drawing/2014/chart" uri="{C3380CC4-5D6E-409C-BE32-E72D297353CC}">
              <c16:uniqueId val="{00000000-6360-47E3-B72B-4E3A0F8D371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60-47E3-B72B-4E3A0F8D371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EA-4DF6-B95E-E55A348E1D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EA-4DF6-B95E-E55A348E1D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49-412C-8961-87F8D102EF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49-412C-8961-87F8D102EF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38-4923-8418-FDAAAA6FF5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38-4923-8418-FDAAAA6FF5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ED-4CF2-A71A-CDABFED784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ED-4CF2-A71A-CDABFED784A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1150.72</c:v>
                </c:pt>
                <c:pt idx="1">
                  <c:v>1016.46</c:v>
                </c:pt>
                <c:pt idx="2">
                  <c:v>657.08</c:v>
                </c:pt>
                <c:pt idx="3">
                  <c:v>990.87</c:v>
                </c:pt>
                <c:pt idx="4">
                  <c:v>480.15</c:v>
                </c:pt>
              </c:numCache>
            </c:numRef>
          </c:val>
          <c:extLst>
            <c:ext xmlns:c16="http://schemas.microsoft.com/office/drawing/2014/chart" uri="{C3380CC4-5D6E-409C-BE32-E72D297353CC}">
              <c16:uniqueId val="{00000000-464A-4C6E-8544-731BB836A8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64A-4C6E-8544-731BB836A8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49.96</c:v>
                </c:pt>
                <c:pt idx="1">
                  <c:v>50.09</c:v>
                </c:pt>
                <c:pt idx="2">
                  <c:v>55.71</c:v>
                </c:pt>
                <c:pt idx="3">
                  <c:v>47.5</c:v>
                </c:pt>
                <c:pt idx="4">
                  <c:v>57.51</c:v>
                </c:pt>
              </c:numCache>
            </c:numRef>
          </c:val>
          <c:extLst>
            <c:ext xmlns:c16="http://schemas.microsoft.com/office/drawing/2014/chart" uri="{C3380CC4-5D6E-409C-BE32-E72D297353CC}">
              <c16:uniqueId val="{00000000-A3A6-4044-97E5-986C8B3607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A3A6-4044-97E5-986C8B3607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351.25</c:v>
                </c:pt>
                <c:pt idx="1">
                  <c:v>352.28</c:v>
                </c:pt>
                <c:pt idx="2">
                  <c:v>318.25</c:v>
                </c:pt>
                <c:pt idx="3">
                  <c:v>373.46</c:v>
                </c:pt>
                <c:pt idx="4">
                  <c:v>269.66000000000003</c:v>
                </c:pt>
              </c:numCache>
            </c:numRef>
          </c:val>
          <c:extLst>
            <c:ext xmlns:c16="http://schemas.microsoft.com/office/drawing/2014/chart" uri="{C3380CC4-5D6E-409C-BE32-E72D297353CC}">
              <c16:uniqueId val="{00000000-B3B4-4230-B162-CC8D9F91C3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3B4-4230-B162-CC8D9F91C3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【765.47】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【86.22】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【51.30】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大網白里市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農業集落排水</v>
      </c>
      <c r="Q8" s="45"/>
      <c r="R8" s="45"/>
      <c r="S8" s="45"/>
      <c r="T8" s="45"/>
      <c r="U8" s="45"/>
      <c r="V8" s="45"/>
      <c r="W8" s="45" t="str">
        <f>データ!L6</f>
        <v>F2</v>
      </c>
      <c r="X8" s="45"/>
      <c r="Y8" s="45"/>
      <c r="Z8" s="45"/>
      <c r="AA8" s="45"/>
      <c r="AB8" s="45"/>
      <c r="AC8" s="45"/>
      <c r="AD8" s="46" t="str">
        <f>データ!$M$6</f>
        <v>非設置</v>
      </c>
      <c r="AE8" s="46"/>
      <c r="AF8" s="46"/>
      <c r="AG8" s="46"/>
      <c r="AH8" s="46"/>
      <c r="AI8" s="46"/>
      <c r="AJ8" s="46"/>
      <c r="AK8" s="3"/>
      <c r="AL8" s="47">
        <f>データ!S6</f>
        <v>49200</v>
      </c>
      <c r="AM8" s="47"/>
      <c r="AN8" s="47"/>
      <c r="AO8" s="47"/>
      <c r="AP8" s="47"/>
      <c r="AQ8" s="47"/>
      <c r="AR8" s="47"/>
      <c r="AS8" s="47"/>
      <c r="AT8" s="48">
        <f>データ!T6</f>
        <v>58.08</v>
      </c>
      <c r="AU8" s="48"/>
      <c r="AV8" s="48"/>
      <c r="AW8" s="48"/>
      <c r="AX8" s="48"/>
      <c r="AY8" s="48"/>
      <c r="AZ8" s="48"/>
      <c r="BA8" s="48"/>
      <c r="BB8" s="48">
        <f>データ!U6</f>
        <v>847.11</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1" t="s">
        <v>33</v>
      </c>
      <c r="BM9" s="52"/>
      <c r="BN9" s="18" t="s">
        <v>35</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3.71</v>
      </c>
      <c r="Q10" s="48"/>
      <c r="R10" s="48"/>
      <c r="S10" s="48"/>
      <c r="T10" s="48"/>
      <c r="U10" s="48"/>
      <c r="V10" s="48"/>
      <c r="W10" s="48">
        <f>データ!Q6</f>
        <v>88.5</v>
      </c>
      <c r="X10" s="48"/>
      <c r="Y10" s="48"/>
      <c r="Z10" s="48"/>
      <c r="AA10" s="48"/>
      <c r="AB10" s="48"/>
      <c r="AC10" s="48"/>
      <c r="AD10" s="47">
        <f>データ!R6</f>
        <v>3190</v>
      </c>
      <c r="AE10" s="47"/>
      <c r="AF10" s="47"/>
      <c r="AG10" s="47"/>
      <c r="AH10" s="47"/>
      <c r="AI10" s="47"/>
      <c r="AJ10" s="47"/>
      <c r="AK10" s="2"/>
      <c r="AL10" s="47">
        <f>データ!V6</f>
        <v>1821</v>
      </c>
      <c r="AM10" s="47"/>
      <c r="AN10" s="47"/>
      <c r="AO10" s="47"/>
      <c r="AP10" s="47"/>
      <c r="AQ10" s="47"/>
      <c r="AR10" s="47"/>
      <c r="AS10" s="47"/>
      <c r="AT10" s="48">
        <f>データ!W6</f>
        <v>0.67</v>
      </c>
      <c r="AU10" s="48"/>
      <c r="AV10" s="48"/>
      <c r="AW10" s="48"/>
      <c r="AX10" s="48"/>
      <c r="AY10" s="48"/>
      <c r="AZ10" s="48"/>
      <c r="BA10" s="48"/>
      <c r="BB10" s="48">
        <f>データ!X6</f>
        <v>2717.91</v>
      </c>
      <c r="BC10" s="48"/>
      <c r="BD10" s="48"/>
      <c r="BE10" s="48"/>
      <c r="BF10" s="48"/>
      <c r="BG10" s="48"/>
      <c r="BH10" s="48"/>
      <c r="BI10" s="48"/>
      <c r="BJ10" s="2"/>
      <c r="BK10" s="2"/>
      <c r="BL10" s="53" t="s">
        <v>36</v>
      </c>
      <c r="BM10" s="54"/>
      <c r="BN10" s="19" t="s">
        <v>37</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39</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40</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46</v>
      </c>
      <c r="F85" s="6" t="s">
        <v>47</v>
      </c>
      <c r="G85" s="6" t="s">
        <v>48</v>
      </c>
      <c r="H85" s="6" t="s">
        <v>41</v>
      </c>
      <c r="I85" s="6" t="s">
        <v>10</v>
      </c>
      <c r="J85" s="6" t="s">
        <v>49</v>
      </c>
      <c r="K85" s="6" t="s">
        <v>50</v>
      </c>
      <c r="L85" s="6" t="s">
        <v>31</v>
      </c>
      <c r="M85" s="6" t="s">
        <v>34</v>
      </c>
      <c r="N85" s="6" t="s">
        <v>51</v>
      </c>
      <c r="O85" s="6" t="s">
        <v>53</v>
      </c>
    </row>
    <row r="86" spans="1:78" hidden="1" x14ac:dyDescent="0.15">
      <c r="B86" s="6"/>
      <c r="C86" s="6"/>
      <c r="D86" s="6"/>
      <c r="E86" s="6" t="str">
        <f>データ!AI6</f>
        <v/>
      </c>
      <c r="F86" s="6" t="s">
        <v>38</v>
      </c>
      <c r="G86" s="6" t="s">
        <v>38</v>
      </c>
      <c r="H86" s="6" t="str">
        <f>データ!BP6</f>
        <v>【765.47】</v>
      </c>
      <c r="I86" s="6" t="str">
        <f>データ!CA6</f>
        <v>【59.59】</v>
      </c>
      <c r="J86" s="6" t="str">
        <f>データ!CL6</f>
        <v>【257.86】</v>
      </c>
      <c r="K86" s="6" t="str">
        <f>データ!CW6</f>
        <v>【51.30】</v>
      </c>
      <c r="L86" s="6" t="str">
        <f>データ!DH6</f>
        <v>【86.22】</v>
      </c>
      <c r="M86" s="6" t="s">
        <v>38</v>
      </c>
      <c r="N86" s="6" t="s">
        <v>38</v>
      </c>
      <c r="O86" s="6" t="str">
        <f>データ!EO6</f>
        <v>【0.02】</v>
      </c>
    </row>
  </sheetData>
  <sheetProtection algorithmName="SHA-512" hashValue="A8YFGdmkiNMIyV0TZ8TS7bdmor1nGLBAG2AP79fc1KJRgIV2f6BICIAMBpS4ZIXWQ9cXb2igqTzQLkBZl9h7Tg==" saltValue="uWN/Megpq+2YowX441OoPQ=="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30</v>
      </c>
      <c r="C3" s="30" t="s">
        <v>58</v>
      </c>
      <c r="D3" s="30" t="s">
        <v>59</v>
      </c>
      <c r="E3" s="30" t="s">
        <v>6</v>
      </c>
      <c r="F3" s="30" t="s">
        <v>5</v>
      </c>
      <c r="G3" s="30" t="s">
        <v>24</v>
      </c>
      <c r="H3" s="78" t="s">
        <v>55</v>
      </c>
      <c r="I3" s="79"/>
      <c r="J3" s="79"/>
      <c r="K3" s="79"/>
      <c r="L3" s="79"/>
      <c r="M3" s="79"/>
      <c r="N3" s="79"/>
      <c r="O3" s="79"/>
      <c r="P3" s="79"/>
      <c r="Q3" s="79"/>
      <c r="R3" s="79"/>
      <c r="S3" s="79"/>
      <c r="T3" s="79"/>
      <c r="U3" s="79"/>
      <c r="V3" s="79"/>
      <c r="W3" s="79"/>
      <c r="X3" s="80"/>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23</v>
      </c>
      <c r="Z4" s="77"/>
      <c r="AA4" s="77"/>
      <c r="AB4" s="77"/>
      <c r="AC4" s="77"/>
      <c r="AD4" s="77"/>
      <c r="AE4" s="77"/>
      <c r="AF4" s="77"/>
      <c r="AG4" s="77"/>
      <c r="AH4" s="77"/>
      <c r="AI4" s="77"/>
      <c r="AJ4" s="77" t="s">
        <v>45</v>
      </c>
      <c r="AK4" s="77"/>
      <c r="AL4" s="77"/>
      <c r="AM4" s="77"/>
      <c r="AN4" s="77"/>
      <c r="AO4" s="77"/>
      <c r="AP4" s="77"/>
      <c r="AQ4" s="77"/>
      <c r="AR4" s="77"/>
      <c r="AS4" s="77"/>
      <c r="AT4" s="77"/>
      <c r="AU4" s="77" t="s">
        <v>26</v>
      </c>
      <c r="AV4" s="77"/>
      <c r="AW4" s="77"/>
      <c r="AX4" s="77"/>
      <c r="AY4" s="77"/>
      <c r="AZ4" s="77"/>
      <c r="BA4" s="77"/>
      <c r="BB4" s="77"/>
      <c r="BC4" s="77"/>
      <c r="BD4" s="77"/>
      <c r="BE4" s="77"/>
      <c r="BF4" s="77" t="s">
        <v>62</v>
      </c>
      <c r="BG4" s="77"/>
      <c r="BH4" s="77"/>
      <c r="BI4" s="77"/>
      <c r="BJ4" s="77"/>
      <c r="BK4" s="77"/>
      <c r="BL4" s="77"/>
      <c r="BM4" s="77"/>
      <c r="BN4" s="77"/>
      <c r="BO4" s="77"/>
      <c r="BP4" s="77"/>
      <c r="BQ4" s="77" t="s">
        <v>0</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90</v>
      </c>
      <c r="AE5" s="37" t="s">
        <v>91</v>
      </c>
      <c r="AF5" s="37" t="s">
        <v>92</v>
      </c>
      <c r="AG5" s="37" t="s">
        <v>93</v>
      </c>
      <c r="AH5" s="37" t="s">
        <v>94</v>
      </c>
      <c r="AI5" s="37" t="s">
        <v>44</v>
      </c>
      <c r="AJ5" s="37" t="s">
        <v>84</v>
      </c>
      <c r="AK5" s="37" t="s">
        <v>85</v>
      </c>
      <c r="AL5" s="37" t="s">
        <v>86</v>
      </c>
      <c r="AM5" s="37" t="s">
        <v>87</v>
      </c>
      <c r="AN5" s="37" t="s">
        <v>88</v>
      </c>
      <c r="AO5" s="37" t="s">
        <v>90</v>
      </c>
      <c r="AP5" s="37" t="s">
        <v>91</v>
      </c>
      <c r="AQ5" s="37" t="s">
        <v>92</v>
      </c>
      <c r="AR5" s="37" t="s">
        <v>93</v>
      </c>
      <c r="AS5" s="37" t="s">
        <v>94</v>
      </c>
      <c r="AT5" s="37" t="s">
        <v>89</v>
      </c>
      <c r="AU5" s="37" t="s">
        <v>84</v>
      </c>
      <c r="AV5" s="37" t="s">
        <v>85</v>
      </c>
      <c r="AW5" s="37" t="s">
        <v>86</v>
      </c>
      <c r="AX5" s="37" t="s">
        <v>87</v>
      </c>
      <c r="AY5" s="37" t="s">
        <v>88</v>
      </c>
      <c r="AZ5" s="37" t="s">
        <v>90</v>
      </c>
      <c r="BA5" s="37" t="s">
        <v>91</v>
      </c>
      <c r="BB5" s="37" t="s">
        <v>92</v>
      </c>
      <c r="BC5" s="37" t="s">
        <v>93</v>
      </c>
      <c r="BD5" s="37" t="s">
        <v>94</v>
      </c>
      <c r="BE5" s="37" t="s">
        <v>89</v>
      </c>
      <c r="BF5" s="37" t="s">
        <v>84</v>
      </c>
      <c r="BG5" s="37" t="s">
        <v>85</v>
      </c>
      <c r="BH5" s="37" t="s">
        <v>86</v>
      </c>
      <c r="BI5" s="37" t="s">
        <v>87</v>
      </c>
      <c r="BJ5" s="37" t="s">
        <v>88</v>
      </c>
      <c r="BK5" s="37" t="s">
        <v>90</v>
      </c>
      <c r="BL5" s="37" t="s">
        <v>91</v>
      </c>
      <c r="BM5" s="37" t="s">
        <v>92</v>
      </c>
      <c r="BN5" s="37" t="s">
        <v>93</v>
      </c>
      <c r="BO5" s="37" t="s">
        <v>94</v>
      </c>
      <c r="BP5" s="37" t="s">
        <v>89</v>
      </c>
      <c r="BQ5" s="37" t="s">
        <v>84</v>
      </c>
      <c r="BR5" s="37" t="s">
        <v>85</v>
      </c>
      <c r="BS5" s="37" t="s">
        <v>86</v>
      </c>
      <c r="BT5" s="37" t="s">
        <v>87</v>
      </c>
      <c r="BU5" s="37" t="s">
        <v>88</v>
      </c>
      <c r="BV5" s="37" t="s">
        <v>90</v>
      </c>
      <c r="BW5" s="37" t="s">
        <v>91</v>
      </c>
      <c r="BX5" s="37" t="s">
        <v>92</v>
      </c>
      <c r="BY5" s="37" t="s">
        <v>93</v>
      </c>
      <c r="BZ5" s="37" t="s">
        <v>94</v>
      </c>
      <c r="CA5" s="37" t="s">
        <v>89</v>
      </c>
      <c r="CB5" s="37" t="s">
        <v>84</v>
      </c>
      <c r="CC5" s="37" t="s">
        <v>85</v>
      </c>
      <c r="CD5" s="37" t="s">
        <v>86</v>
      </c>
      <c r="CE5" s="37" t="s">
        <v>87</v>
      </c>
      <c r="CF5" s="37" t="s">
        <v>88</v>
      </c>
      <c r="CG5" s="37" t="s">
        <v>90</v>
      </c>
      <c r="CH5" s="37" t="s">
        <v>91</v>
      </c>
      <c r="CI5" s="37" t="s">
        <v>92</v>
      </c>
      <c r="CJ5" s="37" t="s">
        <v>93</v>
      </c>
      <c r="CK5" s="37" t="s">
        <v>94</v>
      </c>
      <c r="CL5" s="37" t="s">
        <v>89</v>
      </c>
      <c r="CM5" s="37" t="s">
        <v>84</v>
      </c>
      <c r="CN5" s="37" t="s">
        <v>85</v>
      </c>
      <c r="CO5" s="37" t="s">
        <v>86</v>
      </c>
      <c r="CP5" s="37" t="s">
        <v>87</v>
      </c>
      <c r="CQ5" s="37" t="s">
        <v>88</v>
      </c>
      <c r="CR5" s="37" t="s">
        <v>90</v>
      </c>
      <c r="CS5" s="37" t="s">
        <v>91</v>
      </c>
      <c r="CT5" s="37" t="s">
        <v>92</v>
      </c>
      <c r="CU5" s="37" t="s">
        <v>93</v>
      </c>
      <c r="CV5" s="37" t="s">
        <v>94</v>
      </c>
      <c r="CW5" s="37" t="s">
        <v>89</v>
      </c>
      <c r="CX5" s="37" t="s">
        <v>84</v>
      </c>
      <c r="CY5" s="37" t="s">
        <v>85</v>
      </c>
      <c r="CZ5" s="37" t="s">
        <v>86</v>
      </c>
      <c r="DA5" s="37" t="s">
        <v>87</v>
      </c>
      <c r="DB5" s="37" t="s">
        <v>88</v>
      </c>
      <c r="DC5" s="37" t="s">
        <v>90</v>
      </c>
      <c r="DD5" s="37" t="s">
        <v>91</v>
      </c>
      <c r="DE5" s="37" t="s">
        <v>92</v>
      </c>
      <c r="DF5" s="37" t="s">
        <v>93</v>
      </c>
      <c r="DG5" s="37" t="s">
        <v>94</v>
      </c>
      <c r="DH5" s="37" t="s">
        <v>89</v>
      </c>
      <c r="DI5" s="37" t="s">
        <v>84</v>
      </c>
      <c r="DJ5" s="37" t="s">
        <v>85</v>
      </c>
      <c r="DK5" s="37" t="s">
        <v>86</v>
      </c>
      <c r="DL5" s="37" t="s">
        <v>87</v>
      </c>
      <c r="DM5" s="37" t="s">
        <v>88</v>
      </c>
      <c r="DN5" s="37" t="s">
        <v>90</v>
      </c>
      <c r="DO5" s="37" t="s">
        <v>91</v>
      </c>
      <c r="DP5" s="37" t="s">
        <v>92</v>
      </c>
      <c r="DQ5" s="37" t="s">
        <v>93</v>
      </c>
      <c r="DR5" s="37" t="s">
        <v>94</v>
      </c>
      <c r="DS5" s="37" t="s">
        <v>89</v>
      </c>
      <c r="DT5" s="37" t="s">
        <v>84</v>
      </c>
      <c r="DU5" s="37" t="s">
        <v>85</v>
      </c>
      <c r="DV5" s="37" t="s">
        <v>86</v>
      </c>
      <c r="DW5" s="37" t="s">
        <v>87</v>
      </c>
      <c r="DX5" s="37" t="s">
        <v>88</v>
      </c>
      <c r="DY5" s="37" t="s">
        <v>90</v>
      </c>
      <c r="DZ5" s="37" t="s">
        <v>91</v>
      </c>
      <c r="EA5" s="37" t="s">
        <v>92</v>
      </c>
      <c r="EB5" s="37" t="s">
        <v>93</v>
      </c>
      <c r="EC5" s="37" t="s">
        <v>94</v>
      </c>
      <c r="ED5" s="37" t="s">
        <v>89</v>
      </c>
      <c r="EE5" s="37" t="s">
        <v>84</v>
      </c>
      <c r="EF5" s="37" t="s">
        <v>85</v>
      </c>
      <c r="EG5" s="37" t="s">
        <v>86</v>
      </c>
      <c r="EH5" s="37" t="s">
        <v>87</v>
      </c>
      <c r="EI5" s="37" t="s">
        <v>88</v>
      </c>
      <c r="EJ5" s="37" t="s">
        <v>90</v>
      </c>
      <c r="EK5" s="37" t="s">
        <v>91</v>
      </c>
      <c r="EL5" s="37" t="s">
        <v>92</v>
      </c>
      <c r="EM5" s="37" t="s">
        <v>93</v>
      </c>
      <c r="EN5" s="37" t="s">
        <v>94</v>
      </c>
      <c r="EO5" s="37" t="s">
        <v>89</v>
      </c>
    </row>
    <row r="6" spans="1:145" s="27" customFormat="1" x14ac:dyDescent="0.15">
      <c r="A6" s="28" t="s">
        <v>95</v>
      </c>
      <c r="B6" s="33">
        <f t="shared" ref="B6:X6" si="1">B7</f>
        <v>2019</v>
      </c>
      <c r="C6" s="33">
        <f t="shared" si="1"/>
        <v>122394</v>
      </c>
      <c r="D6" s="33">
        <f t="shared" si="1"/>
        <v>47</v>
      </c>
      <c r="E6" s="33">
        <f t="shared" si="1"/>
        <v>17</v>
      </c>
      <c r="F6" s="33">
        <f t="shared" si="1"/>
        <v>5</v>
      </c>
      <c r="G6" s="33">
        <f t="shared" si="1"/>
        <v>0</v>
      </c>
      <c r="H6" s="33" t="str">
        <f t="shared" si="1"/>
        <v>千葉県　大網白里市</v>
      </c>
      <c r="I6" s="33" t="str">
        <f t="shared" si="1"/>
        <v>法非適用</v>
      </c>
      <c r="J6" s="33" t="str">
        <f t="shared" si="1"/>
        <v>下水道事業</v>
      </c>
      <c r="K6" s="33" t="str">
        <f t="shared" si="1"/>
        <v>農業集落排水</v>
      </c>
      <c r="L6" s="33" t="str">
        <f t="shared" si="1"/>
        <v>F2</v>
      </c>
      <c r="M6" s="33" t="str">
        <f t="shared" si="1"/>
        <v>非設置</v>
      </c>
      <c r="N6" s="38" t="str">
        <f t="shared" si="1"/>
        <v>-</v>
      </c>
      <c r="O6" s="38" t="str">
        <f t="shared" si="1"/>
        <v>該当数値なし</v>
      </c>
      <c r="P6" s="38">
        <f t="shared" si="1"/>
        <v>3.71</v>
      </c>
      <c r="Q6" s="38">
        <f t="shared" si="1"/>
        <v>88.5</v>
      </c>
      <c r="R6" s="38">
        <f t="shared" si="1"/>
        <v>3190</v>
      </c>
      <c r="S6" s="38">
        <f t="shared" si="1"/>
        <v>49200</v>
      </c>
      <c r="T6" s="38">
        <f t="shared" si="1"/>
        <v>58.08</v>
      </c>
      <c r="U6" s="38">
        <f t="shared" si="1"/>
        <v>847.11</v>
      </c>
      <c r="V6" s="38">
        <f t="shared" si="1"/>
        <v>1821</v>
      </c>
      <c r="W6" s="38">
        <f t="shared" si="1"/>
        <v>0.67</v>
      </c>
      <c r="X6" s="38">
        <f t="shared" si="1"/>
        <v>2717.91</v>
      </c>
      <c r="Y6" s="42">
        <f t="shared" ref="Y6:AH6" si="2">IF(Y7="",NA(),Y7)</f>
        <v>75.69</v>
      </c>
      <c r="Z6" s="42">
        <f t="shared" si="2"/>
        <v>73.61</v>
      </c>
      <c r="AA6" s="42">
        <f t="shared" si="2"/>
        <v>77.069999999999993</v>
      </c>
      <c r="AB6" s="42">
        <f t="shared" si="2"/>
        <v>74.540000000000006</v>
      </c>
      <c r="AC6" s="42">
        <f t="shared" si="2"/>
        <v>63.05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1150.72</v>
      </c>
      <c r="BG6" s="42">
        <f t="shared" si="5"/>
        <v>1016.46</v>
      </c>
      <c r="BH6" s="42">
        <f t="shared" si="5"/>
        <v>657.08</v>
      </c>
      <c r="BI6" s="42">
        <f t="shared" si="5"/>
        <v>990.87</v>
      </c>
      <c r="BJ6" s="42">
        <f t="shared" si="5"/>
        <v>480.15</v>
      </c>
      <c r="BK6" s="42">
        <f t="shared" si="5"/>
        <v>1081.8</v>
      </c>
      <c r="BL6" s="42">
        <f t="shared" si="5"/>
        <v>974.93</v>
      </c>
      <c r="BM6" s="42">
        <f t="shared" si="5"/>
        <v>855.8</v>
      </c>
      <c r="BN6" s="42">
        <f t="shared" si="5"/>
        <v>789.46</v>
      </c>
      <c r="BO6" s="42">
        <f t="shared" si="5"/>
        <v>826.83</v>
      </c>
      <c r="BP6" s="38" t="str">
        <f>IF(BP7="","",IF(BP7="-","【-】","【"&amp;SUBSTITUTE(TEXT(BP7,"#,##0.00"),"-","△")&amp;"】"))</f>
        <v>【765.47】</v>
      </c>
      <c r="BQ6" s="42">
        <f t="shared" ref="BQ6:BZ6" si="6">IF(BQ7="",NA(),BQ7)</f>
        <v>49.96</v>
      </c>
      <c r="BR6" s="42">
        <f t="shared" si="6"/>
        <v>50.09</v>
      </c>
      <c r="BS6" s="42">
        <f t="shared" si="6"/>
        <v>55.71</v>
      </c>
      <c r="BT6" s="42">
        <f t="shared" si="6"/>
        <v>47.5</v>
      </c>
      <c r="BU6" s="42">
        <f t="shared" si="6"/>
        <v>57.51</v>
      </c>
      <c r="BV6" s="42">
        <f t="shared" si="6"/>
        <v>52.19</v>
      </c>
      <c r="BW6" s="42">
        <f t="shared" si="6"/>
        <v>55.32</v>
      </c>
      <c r="BX6" s="42">
        <f t="shared" si="6"/>
        <v>59.8</v>
      </c>
      <c r="BY6" s="42">
        <f t="shared" si="6"/>
        <v>57.77</v>
      </c>
      <c r="BZ6" s="42">
        <f t="shared" si="6"/>
        <v>57.31</v>
      </c>
      <c r="CA6" s="38" t="str">
        <f>IF(CA7="","",IF(CA7="-","【-】","【"&amp;SUBSTITUTE(TEXT(CA7,"#,##0.00"),"-","△")&amp;"】"))</f>
        <v>【59.59】</v>
      </c>
      <c r="CB6" s="42">
        <f t="shared" ref="CB6:CK6" si="7">IF(CB7="",NA(),CB7)</f>
        <v>351.25</v>
      </c>
      <c r="CC6" s="42">
        <f t="shared" si="7"/>
        <v>352.28</v>
      </c>
      <c r="CD6" s="42">
        <f t="shared" si="7"/>
        <v>318.25</v>
      </c>
      <c r="CE6" s="42">
        <f t="shared" si="7"/>
        <v>373.46</v>
      </c>
      <c r="CF6" s="42">
        <f t="shared" si="7"/>
        <v>269.66000000000003</v>
      </c>
      <c r="CG6" s="42">
        <f t="shared" si="7"/>
        <v>296.14</v>
      </c>
      <c r="CH6" s="42">
        <f t="shared" si="7"/>
        <v>283.17</v>
      </c>
      <c r="CI6" s="42">
        <f t="shared" si="7"/>
        <v>263.76</v>
      </c>
      <c r="CJ6" s="42">
        <f t="shared" si="7"/>
        <v>274.35000000000002</v>
      </c>
      <c r="CK6" s="42">
        <f t="shared" si="7"/>
        <v>273.52</v>
      </c>
      <c r="CL6" s="38" t="str">
        <f>IF(CL7="","",IF(CL7="-","【-】","【"&amp;SUBSTITUTE(TEXT(CL7,"#,##0.00"),"-","△")&amp;"】"))</f>
        <v>【257.86】</v>
      </c>
      <c r="CM6" s="42">
        <f t="shared" ref="CM6:CV6" si="8">IF(CM7="",NA(),CM7)</f>
        <v>51.23</v>
      </c>
      <c r="CN6" s="42">
        <f t="shared" si="8"/>
        <v>47.67</v>
      </c>
      <c r="CO6" s="42">
        <f t="shared" si="8"/>
        <v>52.58</v>
      </c>
      <c r="CP6" s="42">
        <f t="shared" si="8"/>
        <v>51.23</v>
      </c>
      <c r="CQ6" s="42">
        <f t="shared" si="8"/>
        <v>51.6</v>
      </c>
      <c r="CR6" s="42">
        <f t="shared" si="8"/>
        <v>52.31</v>
      </c>
      <c r="CS6" s="42">
        <f t="shared" si="8"/>
        <v>60.65</v>
      </c>
      <c r="CT6" s="42">
        <f t="shared" si="8"/>
        <v>51.75</v>
      </c>
      <c r="CU6" s="42">
        <f t="shared" si="8"/>
        <v>50.68</v>
      </c>
      <c r="CV6" s="42">
        <f t="shared" si="8"/>
        <v>50.14</v>
      </c>
      <c r="CW6" s="38" t="str">
        <f>IF(CW7="","",IF(CW7="-","【-】","【"&amp;SUBSTITUTE(TEXT(CW7,"#,##0.00"),"-","△")&amp;"】"))</f>
        <v>【51.30】</v>
      </c>
      <c r="CX6" s="42">
        <f t="shared" ref="CX6:DG6" si="9">IF(CX7="",NA(),CX7)</f>
        <v>83.99</v>
      </c>
      <c r="CY6" s="42">
        <f t="shared" si="9"/>
        <v>83.58</v>
      </c>
      <c r="CZ6" s="42">
        <f t="shared" si="9"/>
        <v>84.85</v>
      </c>
      <c r="DA6" s="42">
        <f t="shared" si="9"/>
        <v>84.41</v>
      </c>
      <c r="DB6" s="42">
        <f t="shared" si="9"/>
        <v>84.29</v>
      </c>
      <c r="DC6" s="42">
        <f t="shared" si="9"/>
        <v>84.32</v>
      </c>
      <c r="DD6" s="42">
        <f t="shared" si="9"/>
        <v>84.58</v>
      </c>
      <c r="DE6" s="42">
        <f t="shared" si="9"/>
        <v>84.84</v>
      </c>
      <c r="DF6" s="42">
        <f t="shared" si="9"/>
        <v>84.86</v>
      </c>
      <c r="DG6" s="42">
        <f t="shared" si="9"/>
        <v>84.98</v>
      </c>
      <c r="DH6" s="38" t="str">
        <f>IF(DH7="","",IF(DH7="-","【-】","【"&amp;SUBSTITUTE(TEXT(DH7,"#,##0.00"),"-","△")&amp;"】"))</f>
        <v>【86.22】</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0.01</v>
      </c>
      <c r="EK6" s="42">
        <f t="shared" si="12"/>
        <v>2.0499999999999998</v>
      </c>
      <c r="EL6" s="42">
        <f t="shared" si="12"/>
        <v>0.01</v>
      </c>
      <c r="EM6" s="42">
        <f t="shared" si="12"/>
        <v>0.01</v>
      </c>
      <c r="EN6" s="42">
        <f t="shared" si="12"/>
        <v>0.02</v>
      </c>
      <c r="EO6" s="38" t="str">
        <f>IF(EO7="","",IF(EO7="-","【-】","【"&amp;SUBSTITUTE(TEXT(EO7,"#,##0.00"),"-","△")&amp;"】"))</f>
        <v>【0.02】</v>
      </c>
    </row>
    <row r="7" spans="1:145" s="27" customFormat="1" x14ac:dyDescent="0.15">
      <c r="A7" s="28"/>
      <c r="B7" s="34">
        <v>2019</v>
      </c>
      <c r="C7" s="34">
        <v>122394</v>
      </c>
      <c r="D7" s="34">
        <v>47</v>
      </c>
      <c r="E7" s="34">
        <v>17</v>
      </c>
      <c r="F7" s="34">
        <v>5</v>
      </c>
      <c r="G7" s="34">
        <v>0</v>
      </c>
      <c r="H7" s="34" t="s">
        <v>96</v>
      </c>
      <c r="I7" s="34" t="s">
        <v>97</v>
      </c>
      <c r="J7" s="34" t="s">
        <v>98</v>
      </c>
      <c r="K7" s="34" t="s">
        <v>99</v>
      </c>
      <c r="L7" s="34" t="s">
        <v>100</v>
      </c>
      <c r="M7" s="34" t="s">
        <v>101</v>
      </c>
      <c r="N7" s="39" t="s">
        <v>38</v>
      </c>
      <c r="O7" s="39" t="s">
        <v>102</v>
      </c>
      <c r="P7" s="39">
        <v>3.71</v>
      </c>
      <c r="Q7" s="39">
        <v>88.5</v>
      </c>
      <c r="R7" s="39">
        <v>3190</v>
      </c>
      <c r="S7" s="39">
        <v>49200</v>
      </c>
      <c r="T7" s="39">
        <v>58.08</v>
      </c>
      <c r="U7" s="39">
        <v>847.11</v>
      </c>
      <c r="V7" s="39">
        <v>1821</v>
      </c>
      <c r="W7" s="39">
        <v>0.67</v>
      </c>
      <c r="X7" s="39">
        <v>2717.91</v>
      </c>
      <c r="Y7" s="39">
        <v>75.69</v>
      </c>
      <c r="Z7" s="39">
        <v>73.61</v>
      </c>
      <c r="AA7" s="39">
        <v>77.069999999999993</v>
      </c>
      <c r="AB7" s="39">
        <v>74.540000000000006</v>
      </c>
      <c r="AC7" s="39">
        <v>63.05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1150.72</v>
      </c>
      <c r="BG7" s="39">
        <v>1016.46</v>
      </c>
      <c r="BH7" s="39">
        <v>657.08</v>
      </c>
      <c r="BI7" s="39">
        <v>990.87</v>
      </c>
      <c r="BJ7" s="39">
        <v>480.15</v>
      </c>
      <c r="BK7" s="39">
        <v>1081.8</v>
      </c>
      <c r="BL7" s="39">
        <v>974.93</v>
      </c>
      <c r="BM7" s="39">
        <v>855.8</v>
      </c>
      <c r="BN7" s="39">
        <v>789.46</v>
      </c>
      <c r="BO7" s="39">
        <v>826.83</v>
      </c>
      <c r="BP7" s="39">
        <v>765.47</v>
      </c>
      <c r="BQ7" s="39">
        <v>49.96</v>
      </c>
      <c r="BR7" s="39">
        <v>50.09</v>
      </c>
      <c r="BS7" s="39">
        <v>55.71</v>
      </c>
      <c r="BT7" s="39">
        <v>47.5</v>
      </c>
      <c r="BU7" s="39">
        <v>57.51</v>
      </c>
      <c r="BV7" s="39">
        <v>52.19</v>
      </c>
      <c r="BW7" s="39">
        <v>55.32</v>
      </c>
      <c r="BX7" s="39">
        <v>59.8</v>
      </c>
      <c r="BY7" s="39">
        <v>57.77</v>
      </c>
      <c r="BZ7" s="39">
        <v>57.31</v>
      </c>
      <c r="CA7" s="39">
        <v>59.59</v>
      </c>
      <c r="CB7" s="39">
        <v>351.25</v>
      </c>
      <c r="CC7" s="39">
        <v>352.28</v>
      </c>
      <c r="CD7" s="39">
        <v>318.25</v>
      </c>
      <c r="CE7" s="39">
        <v>373.46</v>
      </c>
      <c r="CF7" s="39">
        <v>269.66000000000003</v>
      </c>
      <c r="CG7" s="39">
        <v>296.14</v>
      </c>
      <c r="CH7" s="39">
        <v>283.17</v>
      </c>
      <c r="CI7" s="39">
        <v>263.76</v>
      </c>
      <c r="CJ7" s="39">
        <v>274.35000000000002</v>
      </c>
      <c r="CK7" s="39">
        <v>273.52</v>
      </c>
      <c r="CL7" s="39">
        <v>257.86</v>
      </c>
      <c r="CM7" s="39">
        <v>51.23</v>
      </c>
      <c r="CN7" s="39">
        <v>47.67</v>
      </c>
      <c r="CO7" s="39">
        <v>52.58</v>
      </c>
      <c r="CP7" s="39">
        <v>51.23</v>
      </c>
      <c r="CQ7" s="39">
        <v>51.6</v>
      </c>
      <c r="CR7" s="39">
        <v>52.31</v>
      </c>
      <c r="CS7" s="39">
        <v>60.65</v>
      </c>
      <c r="CT7" s="39">
        <v>51.75</v>
      </c>
      <c r="CU7" s="39">
        <v>50.68</v>
      </c>
      <c r="CV7" s="39">
        <v>50.14</v>
      </c>
      <c r="CW7" s="39">
        <v>51.3</v>
      </c>
      <c r="CX7" s="39">
        <v>83.99</v>
      </c>
      <c r="CY7" s="39">
        <v>83.58</v>
      </c>
      <c r="CZ7" s="39">
        <v>84.85</v>
      </c>
      <c r="DA7" s="39">
        <v>84.41</v>
      </c>
      <c r="DB7" s="39">
        <v>84.29</v>
      </c>
      <c r="DC7" s="39">
        <v>84.32</v>
      </c>
      <c r="DD7" s="39">
        <v>84.58</v>
      </c>
      <c r="DE7" s="39">
        <v>84.84</v>
      </c>
      <c r="DF7" s="39">
        <v>84.86</v>
      </c>
      <c r="DG7" s="39">
        <v>84.98</v>
      </c>
      <c r="DH7" s="39">
        <v>86.22</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0.01</v>
      </c>
      <c r="EK7" s="39">
        <v>2.0499999999999998</v>
      </c>
      <c r="EL7" s="39">
        <v>0.01</v>
      </c>
      <c r="EM7" s="39">
        <v>0.01</v>
      </c>
      <c r="EN7" s="39">
        <v>0.02</v>
      </c>
      <c r="EO7" s="39">
        <v>0.02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108</v>
      </c>
    </row>
    <row r="12" spans="1:145" x14ac:dyDescent="0.15">
      <c r="B12">
        <v>1</v>
      </c>
      <c r="C12">
        <v>1</v>
      </c>
      <c r="D12">
        <v>1</v>
      </c>
      <c r="E12">
        <v>1</v>
      </c>
      <c r="F12">
        <v>1</v>
      </c>
      <c r="G12" t="s">
        <v>109</v>
      </c>
    </row>
    <row r="13" spans="1:145" x14ac:dyDescent="0.15">
      <c r="B13" t="s">
        <v>110</v>
      </c>
      <c r="C13" t="s">
        <v>110</v>
      </c>
      <c r="D13" t="s">
        <v>110</v>
      </c>
      <c r="E13" t="s">
        <v>110</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2021-01-21T04:36:34Z</cp:lastPrinted>
  <dcterms:created xsi:type="dcterms:W3CDTF">2020-12-04T03:03:03Z</dcterms:created>
  <dcterms:modified xsi:type="dcterms:W3CDTF">2021-02-20T07:39:33Z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2021-01-25T04:34:48Z</vt:filetime>
  </property>
</Properties>
</file>