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P5YiWUjUze1eYKXO/ajOOmUNpBWJ6H2X9xkgXM9cSM/i1+WPXaLLHZ5H74khO+tC3K0/gN0YUl+fX5v3FcfVxw==" workbookSaltValue="AB5/QjTK5NEIdLT+MCc+ug==" workbookSpinCount="100000" lockStructure="1"/>
  <bookViews>
    <workbookView xWindow="0" yWindow="0" windowWidth="20490" windowHeight="75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AT10" i="4"/>
  <c r="AL10" i="4"/>
  <c r="W10" i="4"/>
  <c r="I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<sst xmlns="http://schemas.openxmlformats.org/spreadsheetml/2006/main" count="236" uniqueCount="120">
  <si>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</si>
  <si>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</si>
  <si>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</si>
  <si>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</si>
  <si>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</si>
  <si>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</si>
  <si>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</si>
  <si>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</si>
  <si>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</si>
  <si>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</si>
  <si>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</si>
  <si>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</si>
  <si>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</si>
  <si>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</si>
  <si>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</si>
  <si>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</si>
  <si>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</si>
  <si>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</si>
  <si>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</si>
  <si>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</si>
  <si>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</si>
  <si>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</si>
  <si>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</si>
  <si>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</si>
  <si>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</si>
  <si>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</si>
  <si>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</si>
  <si>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</si>
  <si>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</si>
  <si>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</si>
  <si>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</si>
  <si>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</si>
  <si>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</si>
  <si>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</si>
  <si>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</si>
  <si>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</si>
  <si>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</si>
  <si>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</si>
  <si>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</si>
  <si>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</si>
  <si>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</si>
  <si>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</si>
  <si>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</si>
  <si>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</si>
  <si>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</si>
  <si>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</si>
  <si>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</si>
  <si>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</si>
  <si>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</si>
  <si>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</si>
  <si>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</si>
  <si>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</si>
  <si>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</si>
  <si>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</si>
  <si>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</si>
  <si>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</si>
  <si>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</si>
  <si>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</si>
  <si>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</si>
  <si>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</si>
  <si>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</si>
  <si>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</si>
  <si>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</si>
  <si>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</si>
  <si>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</si>
  <si>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</si>
  <si>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</si>
  <si>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</si>
  <si>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</si>
  <si>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</si>
  <si>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</si>
  <si>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</si>
  <si>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</si>
  <si>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</si>
  <si>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</si>
  <si>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</si>
  <si>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</si>
  <si>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</si>
  <si>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</si>
  <si>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</si>
  <si>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</si>
  <si>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</si>
  <si>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</si>
  <si>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</si>
  <si>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</si>
  <si>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</si>
  <si>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</si>
  <si>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</si>
  <si>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</si>
  <si>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</si>
  <si>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</si>
  <si>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</si>
  <si>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</si>
  <si>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</si>
  <si>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</si>
  <si>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</si>
  <si>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</si>
  <si>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</si>
  <si>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</si>
  <si>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</si>
  <si>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</si>
  <si>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</si>
  <si>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</si>
  <si>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</si>
  <si>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</si>
  <si>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</si>
  <si>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</si>
  <si>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</si>
  <si>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</si>
  <si>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</si>
  <si>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</si>
  <si>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</si>
  <si>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</si>
  <si>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</si>
  <si>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</si>
  <si>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</si>
  <si>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</si>
  <si>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供用開始より年数が経過しており、機械類の老朽化が進行している。管渠については、現状維持が続いているが、更新計画を作成し老朽化への対策を進めていく必要がある。
　設備更新が必要な時期を迎えるため、更新計画を策定し施設の老朽化対策を講じる必要がある。
　３処理場中１ヶ所については、老朽化状況を調査し、令和３年度に大規模改修を行う。</t>
    <phoneticPr fontId="4"/>
  </si>
  <si>
    <t>　支出は増加傾向にあり、収入は消費税の改定に伴い微増している。
　長期的な事業運営の実施のため、公会計制度を導入し財政の透明化・効率化・適正化を進め、また設備の劣化状況の把握・設備投資計画を作成する等、経費を削減する方法を様々な観点から模索していくことが必要となる。
　接続率向上のため促進活動を継続して実施し、処理施設を最大限に活用できるように使用率を向上させ、増収を目指し設備等の更新に対応できるよう計画していく。
　人口が減少傾向にあることから大幅な収入増は見込めない状況であると考えられる。今後の更新時等に地区の実情に合わせた設備のスペックを検討し経費の削減や、使用料の見直しについての検討が必要と考える。</t>
    <rPh sb="15" eb="18">
      <t>ショウヒゼイ</t>
    </rPh>
    <rPh sb="19" eb="21">
      <t>カイテイ</t>
    </rPh>
    <rPh sb="22" eb="23">
      <t>トモナ</t>
    </rPh>
    <rPh sb="24" eb="26">
      <t>ビゾウ</t>
    </rPh>
    <rPh sb="216" eb="218">
      <t>ケイコウ</t>
    </rPh>
    <phoneticPr fontId="4"/>
  </si>
  <si>
    <t>　経費回収率は平成２６年度から２９年度にかけて増加傾向であったが、収益的収支比率と同様に３０年度と共に令和元年度も下落している。経費の増加に対し収入が増加しておらず、収入の確保に努め、今後増加が想定される修繕費については、計画的に修繕を実施し費用を抑えることが必要と考える。
　汚水処理原価は修繕費・委託費用等が増加したことにより上昇している。今後も施設の老朽化が進むため、修繕費のさらなる増加も考慮する必要があると思われる。
　施設利用率は接続戸数、１世帯当たりの水使用量共に減少しており、これは人口減少及び節水型機器の普及等と考えられる。地域の実情に合わせ、規模等を検討していくことも必要と考えられる。</t>
    <rPh sb="49" eb="50">
      <t>トモ</t>
    </rPh>
    <rPh sb="51" eb="56">
      <t>レイワガンネンド</t>
    </rPh>
    <rPh sb="115" eb="117">
      <t>シュウゼン</t>
    </rPh>
    <rPh sb="172" eb="174">
      <t>コンゴ</t>
    </rPh>
    <rPh sb="175" eb="177">
      <t>シセツ</t>
    </rPh>
    <rPh sb="178" eb="181">
      <t>ロウキュウカ</t>
    </rPh>
    <rPh sb="182" eb="183">
      <t>スス</t>
    </rPh>
    <rPh sb="187" eb="190">
      <t>シュウゼンヒ</t>
    </rPh>
    <rPh sb="195" eb="197">
      <t>ゾウカ</t>
    </rPh>
    <rPh sb="198" eb="200">
      <t>コウリョ</t>
    </rPh>
    <rPh sb="202" eb="204">
      <t>ヒツヨウ</t>
    </rPh>
    <rPh sb="208" eb="209">
      <t>オモ</t>
    </rPh>
    <rPh sb="237" eb="238">
      <t>トモ</t>
    </rPh>
    <rPh sb="249" eb="253">
      <t>ジンコウゲンショウ</t>
    </rPh>
    <rPh sb="253" eb="254">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</si>
</sst>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AD-45BE-B49F-BB04FCA2F9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5AD-45BE-B49F-BB04FCA2F9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c:v>
                </c:pt>
                <c:pt idx="1">
                  <c:v>41.5</c:v>
                </c:pt>
                <c:pt idx="2">
                  <c:v>47.76</c:v>
                </c:pt>
                <c:pt idx="3">
                  <c:v>47.05</c:v>
                </c:pt>
                <c:pt idx="4">
                  <c:v>50</c:v>
                </c:pt>
              </c:numCache>
            </c:numRef>
          </c:val>
          <c:extLst>
            <c:ext xmlns:c16="http://schemas.microsoft.com/office/drawing/2014/chart" uri="{C3380CC4-5D6E-409C-BE32-E72D297353CC}">
              <c16:uniqueId val="{00000000-ED54-4E23-816E-9253F3B757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D54-4E23-816E-9253F3B757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95.55</c:v>
                </c:pt>
                <c:pt idx="1">
                  <c:v>98.26</c:v>
                </c:pt>
                <c:pt idx="2">
                  <c:v>78.33</c:v>
                </c:pt>
                <c:pt idx="3">
                  <c:v>74.13</c:v>
                </c:pt>
                <c:pt idx="4">
                  <c:v>79.87</c:v>
                </c:pt>
              </c:numCache>
            </c:numRef>
          </c:val>
          <c:extLst>
            <c:ext xmlns:c16="http://schemas.microsoft.com/office/drawing/2014/chart" uri="{C3380CC4-5D6E-409C-BE32-E72D297353CC}">
              <c16:uniqueId val="{00000000-B34A-4D4F-90E7-4703429CEBC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B34A-4D4F-90E7-4703429CEBC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72.709999999999994</c:v>
                </c:pt>
                <c:pt idx="1">
                  <c:v>74.36</c:v>
                </c:pt>
                <c:pt idx="2">
                  <c:v>87.42</c:v>
                </c:pt>
                <c:pt idx="3">
                  <c:v>65.45</c:v>
                </c:pt>
                <c:pt idx="4">
                  <c:v>61.82</c:v>
                </c:pt>
              </c:numCache>
            </c:numRef>
          </c:val>
          <c:extLst>
            <c:ext xmlns:c16="http://schemas.microsoft.com/office/drawing/2014/chart" uri="{C3380CC4-5D6E-409C-BE32-E72D297353CC}">
              <c16:uniqueId val="{00000000-1BFD-4DC5-A9B7-2272AB89F8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D-4DC5-A9B7-2272AB89F8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A8-408F-8B38-717978E957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8-408F-8B38-717978E957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25-4914-BAD2-B729728BEDC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25-4914-BAD2-B729728BEDC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5E-47D1-AC80-AF31121176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5E-47D1-AC80-AF31121176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28-4D2A-9AC3-DF9B27CB6A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28-4D2A-9AC3-DF9B27CB6A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3474.42</c:v>
                </c:pt>
                <c:pt idx="1">
                  <c:v>0</c:v>
                </c:pt>
                <c:pt idx="2">
                  <c:v>0</c:v>
                </c:pt>
                <c:pt idx="3">
                  <c:v>0</c:v>
                </c:pt>
                <c:pt idx="4">
                  <c:v>0</c:v>
                </c:pt>
              </c:numCache>
            </c:numRef>
          </c:val>
          <c:extLst>
            <c:ext xmlns:c16="http://schemas.microsoft.com/office/drawing/2014/chart" uri="{C3380CC4-5D6E-409C-BE32-E72D297353CC}">
              <c16:uniqueId val="{00000000-21C4-40EF-8052-62891DB290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1C4-40EF-8052-62891DB290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45.92</c:v>
                </c:pt>
                <c:pt idx="1">
                  <c:v>47.82</c:v>
                </c:pt>
                <c:pt idx="2">
                  <c:v>61.49</c:v>
                </c:pt>
                <c:pt idx="3">
                  <c:v>37.39</c:v>
                </c:pt>
                <c:pt idx="4">
                  <c:v>32.14</c:v>
                </c:pt>
              </c:numCache>
            </c:numRef>
          </c:val>
          <c:extLst>
            <c:ext xmlns:c16="http://schemas.microsoft.com/office/drawing/2014/chart" uri="{C3380CC4-5D6E-409C-BE32-E72D297353CC}">
              <c16:uniqueId val="{00000000-09E7-4A39-A688-A62877991E8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9E7-4A39-A688-A62877991E8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360.76</c:v>
                </c:pt>
                <c:pt idx="1">
                  <c:v>345.68</c:v>
                </c:pt>
                <c:pt idx="2">
                  <c:v>271.19</c:v>
                </c:pt>
                <c:pt idx="3">
                  <c:v>449.14</c:v>
                </c:pt>
                <c:pt idx="4">
                  <c:v>529.74</c:v>
                </c:pt>
              </c:numCache>
            </c:numRef>
          </c:val>
          <c:extLst>
            <c:ext xmlns:c16="http://schemas.microsoft.com/office/drawing/2014/chart" uri="{C3380CC4-5D6E-409C-BE32-E72D297353CC}">
              <c16:uniqueId val="{00000000-C521-4A3D-BC6C-8766BF59579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C521-4A3D-BC6C-8766BF59579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九十九里町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15680</v>
      </c>
      <c r="AM8" s="51"/>
      <c r="AN8" s="51"/>
      <c r="AO8" s="51"/>
      <c r="AP8" s="51"/>
      <c r="AQ8" s="51"/>
      <c r="AR8" s="51"/>
      <c r="AS8" s="51"/>
      <c r="AT8" s="46">
        <f>データ!T6</f>
        <v>24.46</v>
      </c>
      <c r="AU8" s="46"/>
      <c r="AV8" s="46"/>
      <c r="AW8" s="46"/>
      <c r="AX8" s="46"/>
      <c r="AY8" s="46"/>
      <c r="AZ8" s="46"/>
      <c r="BA8" s="46"/>
      <c r="BB8" s="46">
        <f>データ!U6</f>
        <v>641.04999999999995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15.71</v>
      </c>
      <c r="Q10" s="46"/>
      <c r="R10" s="46"/>
      <c r="S10" s="46"/>
      <c r="T10" s="46"/>
      <c r="U10" s="46"/>
      <c r="V10" s="46"/>
      <c r="W10" s="46">
        <f>データ!Q6</f>
        <v>81.16</v>
      </c>
      <c r="X10" s="46"/>
      <c r="Y10" s="46"/>
      <c r="Z10" s="46"/>
      <c r="AA10" s="46"/>
      <c r="AB10" s="46"/>
      <c r="AC10" s="46"/>
      <c r="AD10" s="51">
        <f>データ!R6</f>
        <v>2970</v>
      </c>
      <c r="AE10" s="51"/>
      <c r="AF10" s="51"/>
      <c r="AG10" s="51"/>
      <c r="AH10" s="51"/>
      <c r="AI10" s="51"/>
      <c r="AJ10" s="51"/>
      <c r="AK10" s="2"/>
      <c r="AL10" s="51">
        <f>データ!V6</f>
        <v>2444</v>
      </c>
      <c r="AM10" s="51"/>
      <c r="AN10" s="51"/>
      <c r="AO10" s="51"/>
      <c r="AP10" s="51"/>
      <c r="AQ10" s="51"/>
      <c r="AR10" s="51"/>
      <c r="AS10" s="51"/>
      <c r="AT10" s="46">
        <f>データ!W6</f>
        <v>1.1499999999999999</v>
      </c>
      <c r="AU10" s="46"/>
      <c r="AV10" s="46"/>
      <c r="AW10" s="46"/>
      <c r="AX10" s="46"/>
      <c r="AY10" s="46"/>
      <c r="AZ10" s="46"/>
      <c r="BA10" s="46"/>
      <c r="BB10" s="46">
        <f>データ!X6</f>
        <v>2125.2199999999998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cMtZk3ycPB2jqQbfAXejpY8Sn5N/rJ0xMA/MKG7dtVSbnOKfypRN6nKVFvGvI0lJcc7kEdKu+bPxcR19wE9ETA==" saltValue="3SXGqT+dfaqxMXGBkTfI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124036</v>
      </c>
      <c r="D6" s="33">
        <f t="shared" si="3"/>
        <v>47</v>
      </c>
      <c r="E6" s="33">
        <f t="shared" si="3"/>
        <v>17</v>
      </c>
      <c r="F6" s="33">
        <f t="shared" si="3"/>
        <v>5</v>
      </c>
      <c r="G6" s="33">
        <f t="shared" si="3"/>
        <v>0</v>
      </c>
      <c r="H6" s="33" t="str">
        <f t="shared" si="3"/>
        <v>千葉県　九十九里町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15.71</v>
      </c>
      <c r="Q6" s="34">
        <f t="shared" si="3"/>
        <v>81.16</v>
      </c>
      <c r="R6" s="34">
        <f t="shared" si="3"/>
        <v>2970</v>
      </c>
      <c r="S6" s="34">
        <f t="shared" si="3"/>
        <v>15680</v>
      </c>
      <c r="T6" s="34">
        <f t="shared" si="3"/>
        <v>24.46</v>
      </c>
      <c r="U6" s="34">
        <f t="shared" si="3"/>
        <v>641.04999999999995</v>
      </c>
      <c r="V6" s="34">
        <f t="shared" si="3"/>
        <v>2444</v>
      </c>
      <c r="W6" s="34">
        <f t="shared" si="3"/>
        <v>1.1499999999999999</v>
      </c>
      <c r="X6" s="34">
        <f t="shared" si="3"/>
        <v>2125.2199999999998</v>
      </c>
      <c r="Y6" s="35">
        <f>IF(Y7="",NA(),Y7)</f>
        <v>72.709999999999994</v>
      </c>
      <c r="Z6" s="35">
        <f t="shared" ref="Z6:AH6" si="4">IF(Z7="",NA(),Z7)</f>
        <v>74.36</v>
      </c>
      <c r="AA6" s="35">
        <f t="shared" si="4"/>
        <v>87.42</v>
      </c>
      <c r="AB6" s="35">
        <f t="shared" si="4"/>
        <v>65.45</v>
      </c>
      <c r="AC6" s="35">
        <f t="shared" si="4"/>
        <v>61.82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3474.42</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45.92</v>
      </c>
      <c r="BR6" s="35">
        <f t="shared" ref="BR6:BZ6" si="8">IF(BR7="",NA(),BR7)</f>
        <v>47.82</v>
      </c>
      <c r="BS6" s="35">
        <f t="shared" si="8"/>
        <v>61.49</v>
      </c>
      <c r="BT6" s="35">
        <f t="shared" si="8"/>
        <v>37.39</v>
      </c>
      <c r="BU6" s="35">
        <f t="shared" si="8"/>
        <v>32.14</v>
      </c>
      <c r="BV6" s="35">
        <f t="shared" si="8"/>
        <v>52.19</v>
      </c>
      <c r="BW6" s="35">
        <f t="shared" si="8"/>
        <v>55.32</v>
      </c>
      <c r="BX6" s="35">
        <f t="shared" si="8"/>
        <v>59.8</v>
      </c>
      <c r="BY6" s="35">
        <f t="shared" si="8"/>
        <v>57.77</v>
      </c>
      <c r="BZ6" s="35">
        <f t="shared" si="8"/>
        <v>57.31</v>
      </c>
      <c r="CA6" s="34" t="str">
        <f>IF(CA7="","",IF(CA7="-","【-】","【"&amp;SUBSTITUTE(TEXT(CA7,"#,##0.00"),"-","△")&amp;"】"))</f>
        <v>【59.59】</v>
      </c>
      <c r="CB6" s="35">
        <f>IF(CB7="",NA(),CB7)</f>
        <v>360.76</v>
      </c>
      <c r="CC6" s="35">
        <f t="shared" ref="CC6:CK6" si="9">IF(CC7="",NA(),CC7)</f>
        <v>345.68</v>
      </c>
      <c r="CD6" s="35">
        <f t="shared" si="9"/>
        <v>271.19</v>
      </c>
      <c r="CE6" s="35">
        <f t="shared" si="9"/>
        <v>449.14</v>
      </c>
      <c r="CF6" s="35">
        <f t="shared" si="9"/>
        <v>529.74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48.3</v>
      </c>
      <c r="CN6" s="35">
        <f t="shared" ref="CN6:CV6" si="10">IF(CN7="",NA(),CN7)</f>
        <v>41.5</v>
      </c>
      <c r="CO6" s="35">
        <f t="shared" si="10"/>
        <v>47.76</v>
      </c>
      <c r="CP6" s="35">
        <f t="shared" si="10"/>
        <v>47.05</v>
      </c>
      <c r="CQ6" s="35">
        <f t="shared" si="10"/>
        <v>50</v>
      </c>
      <c r="CR6" s="35">
        <f t="shared" si="10"/>
        <v>52.31</v>
      </c>
      <c r="CS6" s="35">
        <f t="shared" si="10"/>
        <v>60.65</v>
      </c>
      <c r="CT6" s="35">
        <f t="shared" si="10"/>
        <v>51.75</v>
      </c>
      <c r="CU6" s="35">
        <f t="shared" si="10"/>
        <v>50.68</v>
      </c>
      <c r="CV6" s="35">
        <f t="shared" si="10"/>
        <v>50.14</v>
      </c>
      <c r="CW6" s="34" t="str">
        <f>IF(CW7="","",IF(CW7="-","【-】","【"&amp;SUBSTITUTE(TEXT(CW7,"#,##0.00"),"-","△")&amp;"】"))</f>
        <v>【51.30】</v>
      </c>
      <c r="CX6" s="35">
        <f>IF(CX7="",NA(),CX7)</f>
        <v>95.55</v>
      </c>
      <c r="CY6" s="35">
        <f t="shared" ref="CY6:DG6" si="11">IF(CY7="",NA(),CY7)</f>
        <v>98.26</v>
      </c>
      <c r="CZ6" s="35">
        <f t="shared" si="11"/>
        <v>78.33</v>
      </c>
      <c r="DA6" s="35">
        <f t="shared" si="11"/>
        <v>74.13</v>
      </c>
      <c r="DB6" s="35">
        <f t="shared" si="11"/>
        <v>79.87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124036</v>
      </c>
      <c r="D7" s="37">
        <v>47</v>
      </c>
      <c r="E7" s="37">
        <v>17</v>
      </c>
      <c r="F7" s="37">
        <v>5</v>
      </c>
      <c r="G7" s="37">
        <v>0</v>
      </c>
      <c r="H7" s="37" t="s">
        <v>99</v>
      </c>
      <c r="I7" s="37" t="s">
        <v>100</v>
      </c>
      <c r="J7" s="37" t="s">
        <v>101</v>
      </c>
      <c r="K7" s="37" t="s">
        <v>102</v>
      </c>
      <c r="L7" s="37" t="s">
        <v>103</v>
      </c>
      <c r="M7" s="37" t="s">
        <v>104</v>
      </c>
      <c r="N7" s="38" t="s">
        <v>105</v>
      </c>
      <c r="O7" s="38" t="s">
        <v>106</v>
      </c>
      <c r="P7" s="38">
        <v>15.71</v>
      </c>
      <c r="Q7" s="38">
        <v>81.16</v>
      </c>
      <c r="R7" s="38">
        <v>2970</v>
      </c>
      <c r="S7" s="38">
        <v>15680</v>
      </c>
      <c r="T7" s="38">
        <v>24.46</v>
      </c>
      <c r="U7" s="38">
        <v>641.04999999999995</v>
      </c>
      <c r="V7" s="38">
        <v>2444</v>
      </c>
      <c r="W7" s="38">
        <v>1.1499999999999999</v>
      </c>
      <c r="X7" s="38">
        <v>2125.2199999999998</v>
      </c>
      <c r="Y7" s="38">
        <v>72.709999999999994</v>
      </c>
      <c r="Z7" s="38">
        <v>74.36</v>
      </c>
      <c r="AA7" s="38">
        <v>87.42</v>
      </c>
      <c r="AB7" s="38">
        <v>65.45</v>
      </c>
      <c r="AC7" s="38">
        <v>61.82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3474.42</v>
      </c>
      <c r="BG7" s="38">
        <v>0</v>
      </c>
      <c r="BH7" s="38">
        <v>0</v>
      </c>
      <c r="BI7" s="38">
        <v>0</v>
      </c>
      <c r="BJ7" s="38">
        <v>0</v>
      </c>
      <c r="BK7" s="38">
        <v>1081.8</v>
      </c>
      <c r="BL7" s="38">
        <v>974.93</v>
      </c>
      <c r="BM7" s="38">
        <v>855.8</v>
      </c>
      <c r="BN7" s="38">
        <v>789.46</v>
      </c>
      <c r="BO7" s="38">
        <v>826.83</v>
      </c>
      <c r="BP7" s="38">
        <v>765.47</v>
      </c>
      <c r="BQ7" s="38">
        <v>45.92</v>
      </c>
      <c r="BR7" s="38">
        <v>47.82</v>
      </c>
      <c r="BS7" s="38">
        <v>61.49</v>
      </c>
      <c r="BT7" s="38">
        <v>37.39</v>
      </c>
      <c r="BU7" s="38">
        <v>32.14</v>
      </c>
      <c r="BV7" s="38">
        <v>52.19</v>
      </c>
      <c r="BW7" s="38">
        <v>55.32</v>
      </c>
      <c r="BX7" s="38">
        <v>59.8</v>
      </c>
      <c r="BY7" s="38">
        <v>57.77</v>
      </c>
      <c r="BZ7" s="38">
        <v>57.31</v>
      </c>
      <c r="CA7" s="38">
        <v>59.59</v>
      </c>
      <c r="CB7" s="38">
        <v>360.76</v>
      </c>
      <c r="CC7" s="38">
        <v>345.68</v>
      </c>
      <c r="CD7" s="38">
        <v>271.19</v>
      </c>
      <c r="CE7" s="38">
        <v>449.14</v>
      </c>
      <c r="CF7" s="38">
        <v>529.74</v>
      </c>
      <c r="CG7" s="38">
        <v>296.14</v>
      </c>
      <c r="CH7" s="38">
        <v>283.17</v>
      </c>
      <c r="CI7" s="38">
        <v>263.76</v>
      </c>
      <c r="CJ7" s="38">
        <v>274.35000000000002</v>
      </c>
      <c r="CK7" s="38">
        <v>273.52</v>
      </c>
      <c r="CL7" s="38">
        <v>257.86</v>
      </c>
      <c r="CM7" s="38">
        <v>48.3</v>
      </c>
      <c r="CN7" s="38">
        <v>41.5</v>
      </c>
      <c r="CO7" s="38">
        <v>47.76</v>
      </c>
      <c r="CP7" s="38">
        <v>47.05</v>
      </c>
      <c r="CQ7" s="38">
        <v>50</v>
      </c>
      <c r="CR7" s="38">
        <v>52.31</v>
      </c>
      <c r="CS7" s="38">
        <v>60.65</v>
      </c>
      <c r="CT7" s="38">
        <v>51.75</v>
      </c>
      <c r="CU7" s="38">
        <v>50.68</v>
      </c>
      <c r="CV7" s="38">
        <v>50.14</v>
      </c>
      <c r="CW7" s="38">
        <v>51.3</v>
      </c>
      <c r="CX7" s="38">
        <v>95.55</v>
      </c>
      <c r="CY7" s="38">
        <v>98.26</v>
      </c>
      <c r="CZ7" s="38">
        <v>78.33</v>
      </c>
      <c r="DA7" s="38">
        <v>74.13</v>
      </c>
      <c r="DB7" s="38">
        <v>79.87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2020-12-04T03:03:05Z</dcterms:created>
  <dcterms:modified xsi:type="dcterms:W3CDTF">2021-02-20T07:40:03Z</dcterms:modified>
  <cp:category/>
</cp:coreProperties>
</file>