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010上水道\"/>
    </mc:Choice>
  </mc:AlternateContent>
  <workbookProtection workbookAlgorithmName="SHA-512" workbookHashValue="t1Kx4/U47f+25F5UUMSEWHCQOxxUNxToi5z0XrZQ6HwCamf1ogO5jBd2z19YBuwz3LjjK440kR9Ic39eFuVuuw==" workbookSaltValue="Du/4cDtYjJ1ZNFy1h/8J0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P10" i="4" s="1"/>
  <c r="O6" i="5"/>
  <c r="N6" i="5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AD8" i="4"/>
  <c r="B8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<sst xmlns="http://schemas.openxmlformats.org/spreadsheetml/2006/main" count="228" uniqueCount="113">
  <si>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</si>
  <si>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</si>
  <si>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</si>
  <si>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</si>
  <si>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</si>
  <si>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</si>
  <si>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</si>
  <si>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</si>
  <si>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</si>
  <si>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</si>
  <si>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</si>
  <si>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</si>
  <si>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</si>
  <si>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</si>
  <si>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</si>
  <si>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</si>
  <si>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</si>
  <si>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</si>
  <si>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</si>
  <si>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</si>
  <si>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</si>
  <si>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</si>
  <si>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</si>
  <si>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</si>
  <si>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</si>
  <si>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</si>
  <si>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</si>
  <si>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</si>
  <si>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</si>
  <si>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</si>
  <si>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</si>
  <si>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</si>
  <si>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</si>
  <si>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</si>
  <si>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</si>
  <si>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</si>
  <si>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</si>
  <si>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</si>
  <si>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</si>
  <si>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</si>
  <si>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</si>
  <si>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</si>
  <si>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</si>
  <si>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</si>
  <si>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</si>
  <si>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</si>
  <si>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</si>
  <si>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</si>
  <si>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</si>
  <si>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</si>
  <si>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</si>
  <si>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</si>
  <si>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</si>
  <si>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</si>
  <si>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</si>
  <si>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</si>
  <si>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</si>
  <si>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</si>
  <si>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</si>
  <si>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</si>
  <si>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</si>
  <si>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</si>
  <si>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</si>
  <si>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</si>
  <si>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</si>
  <si>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</si>
  <si>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</si>
  <si>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</si>
  <si>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</si>
  <si>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</si>
  <si>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</si>
  <si>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</si>
  <si>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</si>
  <si>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</si>
  <si>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</si>
  <si>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</si>
  <si>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</si>
  <si>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</si>
  <si>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</si>
  <si>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</si>
  <si>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</si>
  <si>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</si>
  <si>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</si>
  <si>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</si>
  <si>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</si>
  <si>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</si>
  <si>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</si>
  <si>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</si>
  <si>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</si>
  <si>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</si>
  <si>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</si>
  <si>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</si>
  <si>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</si>
  <si>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大多喜町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</si>
  <si>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</si>
  <si>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</si>
  <si>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</si>
  <si>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</si>
  <si>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</si>
  <si>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</si>
  <si>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</si>
  <si>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</si>
  <si>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</si>
  <si>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</si>
  <si>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</si>
  <si>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</si>
  <si>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</si>
  <si>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</si>
  <si>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</si>
  <si>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</si>
  <si>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経常費用を経常収益で賄えているが、料金回収率が低く、給水収益以外の収入割合が高い。
　累積欠損金はなく概ね健全な運営ができているが、流動比率が低いため、資金の増加に努め、支払能力を確保する必要がある。
　給水収益に対する企業債残高は、減少してきたが、浄水場等の更新により増加する見込みである。
　給水原価が高い理由として、主に減価償却費、受水費が高いためである。減価償却費については、本町は面積が広く起伏のある地形であるため、加圧施設、減圧施設など多くの施設が必要なためである。受水費については、基本料金162.97円/ｍ3、使用料金26.70円/ｍ3であり、受水量を減らしても受水費の削減が難しいためである。　
　施設利用率は高く、適正規模の施設である。
　有収率は、年間を通して漏水調査、早急な修繕を実施しているため、類似団体より高くなっており、配水した水が給水収益に結びついている。</t>
    <phoneticPr fontId="4"/>
  </si>
  <si>
    <t>　水道料金は、県内事業体と比較すると高料金となっている。給水収益は、人口減少に伴い減少し、給水量についても同様となっている。費用は、経費削減に取り組んでいるものの、削減が難しい減価償却費、受水費等の費用が大きく、大幅な額の削減は厳しい状況となっており、ほぼ横ばいである。
　このような中、財源を確保し、水道施設の更新を実施していかなければならない。
　給水収益の増加対策等、運営体系のあり方や、企業債残高、将来の給水量を見込んだ適正規模の施設を勘案し、中長期的な投資、財政計画に基づき運営していく必要がある。
　また、広域化を図ることにより、施設の更新費用、委託費等の削減が期待できるため、水道事業統合に向けて、積極的に検討する。</t>
    <phoneticPr fontId="4"/>
  </si>
  <si>
    <t>　法定耐用年数を超えた管路が多い。有収率は、平均より高いものの、管路の経年化が進行しているため、計画的に更新を進める必要がある。
　また、有形固定資産減価償却率が年々上昇している。面白浄水場、低区配水池（面白浄水場系）の更新工事に着手している。</t>
    <rPh sb="69" eb="71">
      <t>ユウケイ</t>
    </rPh>
    <rPh sb="71" eb="73">
      <t>コテイ</t>
    </rPh>
    <rPh sb="73" eb="75">
      <t>シサン</t>
    </rPh>
    <rPh sb="75" eb="77">
      <t>ゲンカ</t>
    </rPh>
    <rPh sb="77" eb="79">
      <t>ショウキャク</t>
    </rPh>
    <rPh sb="79" eb="80">
      <t>リツ</t>
    </rPh>
    <rPh sb="81" eb="83">
      <t>ネンネン</t>
    </rPh>
    <rPh sb="83" eb="85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</si>
</sst>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1.58</c:v>
                </c:pt>
                <c:pt idx="2">
                  <c:v>0.28999999999999998</c:v>
                </c:pt>
                <c:pt idx="3">
                  <c:v>0.47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1-449E-9EF1-5A8638E25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88576"/>
        <c:axId val="12728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0.44</c:v>
                </c:pt>
                <c:pt idx="3">
                  <c:v>0.52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1-449E-9EF1-5A8638E25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88576"/>
        <c:axId val="127287488"/>
      </c:lineChart>
      <c:dateAx>
        <c:axId val="127288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287488"/>
        <c:crosses val="autoZero"/>
        <c:auto val="1"/>
        <c:lblOffset val="100"/>
        <c:baseTimeUnit val="years"/>
      </c:dateAx>
      <c:valAx>
        <c:axId val="12728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28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56.1</c:v>
                </c:pt>
                <c:pt idx="1">
                  <c:v>69.260000000000005</c:v>
                </c:pt>
                <c:pt idx="2">
                  <c:v>70.849999999999994</c:v>
                </c:pt>
                <c:pt idx="3">
                  <c:v>72.52</c:v>
                </c:pt>
                <c:pt idx="4">
                  <c:v>68.87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1-48BF-A7B5-BF1FA6E0F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04352"/>
        <c:axId val="12730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50.24</c:v>
                </c:pt>
                <c:pt idx="3">
                  <c:v>50.29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1-48BF-A7B5-BF1FA6E0F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4352"/>
        <c:axId val="127304896"/>
      </c:lineChart>
      <c:dateAx>
        <c:axId val="127304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304896"/>
        <c:crosses val="autoZero"/>
        <c:auto val="1"/>
        <c:lblOffset val="100"/>
        <c:baseTimeUnit val="years"/>
      </c:dateAx>
      <c:valAx>
        <c:axId val="12730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0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89.6</c:v>
                </c:pt>
                <c:pt idx="1">
                  <c:v>89.42</c:v>
                </c:pt>
                <c:pt idx="2">
                  <c:v>87.13</c:v>
                </c:pt>
                <c:pt idx="3">
                  <c:v>86.25</c:v>
                </c:pt>
                <c:pt idx="4">
                  <c:v>87.72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5-43D3-8DE8-78E84692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05984"/>
        <c:axId val="12730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78.650000000000006</c:v>
                </c:pt>
                <c:pt idx="3">
                  <c:v>77.73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5-43D3-8DE8-78E84692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5984"/>
        <c:axId val="127306528"/>
      </c:lineChart>
      <c:dateAx>
        <c:axId val="127305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306528"/>
        <c:crosses val="autoZero"/>
        <c:auto val="1"/>
        <c:lblOffset val="100"/>
        <c:baseTimeUnit val="years"/>
      </c:dateAx>
      <c:valAx>
        <c:axId val="12730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0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101.4</c:v>
                </c:pt>
                <c:pt idx="1">
                  <c:v>102.24</c:v>
                </c:pt>
                <c:pt idx="2">
                  <c:v>101.96</c:v>
                </c:pt>
                <c:pt idx="3">
                  <c:v>101.99</c:v>
                </c:pt>
                <c:pt idx="4">
                  <c:v>101.91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9-47EA-9DB3-7EDBBDF1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98368"/>
        <c:axId val="12729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104.47</c:v>
                </c:pt>
                <c:pt idx="3">
                  <c:v>103.81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D9-47EA-9DB3-7EDBBDF1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98368"/>
        <c:axId val="127297824"/>
      </c:lineChart>
      <c:dateAx>
        <c:axId val="127298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297824"/>
        <c:crosses val="autoZero"/>
        <c:auto val="1"/>
        <c:lblOffset val="100"/>
        <c:baseTimeUnit val="years"/>
      </c:dateAx>
      <c:valAx>
        <c:axId val="127297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29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48.71</c:v>
                </c:pt>
                <c:pt idx="1">
                  <c:v>50.18</c:v>
                </c:pt>
                <c:pt idx="2">
                  <c:v>50.74</c:v>
                </c:pt>
                <c:pt idx="3">
                  <c:v>51.71</c:v>
                </c:pt>
                <c:pt idx="4">
                  <c:v>52.71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1-4C24-9EF4-FC5BBD344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02176"/>
        <c:axId val="12729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45.14</c:v>
                </c:pt>
                <c:pt idx="3">
                  <c:v>45.85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1-4C24-9EF4-FC5BBD344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2176"/>
        <c:axId val="127294560"/>
      </c:lineChart>
      <c:dateAx>
        <c:axId val="127302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294560"/>
        <c:crosses val="autoZero"/>
        <c:auto val="1"/>
        <c:lblOffset val="100"/>
        <c:baseTimeUnit val="years"/>
      </c:dateAx>
      <c:valAx>
        <c:axId val="12729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0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24.57</c:v>
                </c:pt>
                <c:pt idx="1">
                  <c:v>24.17</c:v>
                </c:pt>
                <c:pt idx="2">
                  <c:v>23.37</c:v>
                </c:pt>
                <c:pt idx="3">
                  <c:v>23.23</c:v>
                </c:pt>
                <c:pt idx="4">
                  <c:v>24.17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6-4D16-9DA8-17359EFDA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98912"/>
        <c:axId val="12729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13.58</c:v>
                </c:pt>
                <c:pt idx="3">
                  <c:v>14.13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6-4D16-9DA8-17359EFDA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98912"/>
        <c:axId val="127299456"/>
      </c:lineChart>
      <c:dateAx>
        <c:axId val="127298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299456"/>
        <c:crosses val="autoZero"/>
        <c:auto val="1"/>
        <c:lblOffset val="100"/>
        <c:baseTimeUnit val="years"/>
      </c:dateAx>
      <c:valAx>
        <c:axId val="12729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29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F-4A2C-BA26-60C285C65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89664"/>
        <c:axId val="12730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16.399999999999999</c:v>
                </c:pt>
                <c:pt idx="3">
                  <c:v>25.66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F-4A2C-BA26-60C285C65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89664"/>
        <c:axId val="127303808"/>
      </c:lineChart>
      <c:dateAx>
        <c:axId val="127289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303808"/>
        <c:crosses val="autoZero"/>
        <c:auto val="1"/>
        <c:lblOffset val="100"/>
        <c:baseTimeUnit val="years"/>
      </c:dateAx>
      <c:valAx>
        <c:axId val="127303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28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234.5</c:v>
                </c:pt>
                <c:pt idx="1">
                  <c:v>167.8</c:v>
                </c:pt>
                <c:pt idx="2">
                  <c:v>185.25</c:v>
                </c:pt>
                <c:pt idx="3">
                  <c:v>181.19</c:v>
                </c:pt>
                <c:pt idx="4">
                  <c:v>173.82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0-4FF0-9CF3-8D9FA9B50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01632"/>
        <c:axId val="12729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293.23</c:v>
                </c:pt>
                <c:pt idx="3">
                  <c:v>300.14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0-4FF0-9CF3-8D9FA9B50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1632"/>
        <c:axId val="127296192"/>
      </c:lineChart>
      <c:dateAx>
        <c:axId val="127301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296192"/>
        <c:crosses val="autoZero"/>
        <c:auto val="1"/>
        <c:lblOffset val="100"/>
        <c:baseTimeUnit val="years"/>
      </c:dateAx>
      <c:valAx>
        <c:axId val="127296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0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485.73</c:v>
                </c:pt>
                <c:pt idx="1">
                  <c:v>482.59</c:v>
                </c:pt>
                <c:pt idx="2">
                  <c:v>484.3</c:v>
                </c:pt>
                <c:pt idx="3">
                  <c:v>449.96</c:v>
                </c:pt>
                <c:pt idx="4">
                  <c:v>465.43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F-4175-BC42-021320310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88032"/>
        <c:axId val="12729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542.29999999999995</c:v>
                </c:pt>
                <c:pt idx="3">
                  <c:v>566.65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F-4175-BC42-021320310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88032"/>
        <c:axId val="127292928"/>
      </c:lineChart>
      <c:dateAx>
        <c:axId val="127288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292928"/>
        <c:crosses val="autoZero"/>
        <c:auto val="1"/>
        <c:lblOffset val="100"/>
        <c:baseTimeUnit val="years"/>
      </c:dateAx>
      <c:valAx>
        <c:axId val="127292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28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67.760000000000005</c:v>
                </c:pt>
                <c:pt idx="1">
                  <c:v>67.989999999999995</c:v>
                </c:pt>
                <c:pt idx="2">
                  <c:v>69.02</c:v>
                </c:pt>
                <c:pt idx="3">
                  <c:v>69.61</c:v>
                </c:pt>
                <c:pt idx="4">
                  <c:v>69.069999999999993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E-4FD2-945E-269EC2E2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90752"/>
        <c:axId val="12730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87.51</c:v>
                </c:pt>
                <c:pt idx="3">
                  <c:v>84.77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E-4FD2-945E-269EC2E2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90752"/>
        <c:axId val="127300000"/>
      </c:lineChart>
      <c:dateAx>
        <c:axId val="127290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300000"/>
        <c:crosses val="autoZero"/>
        <c:auto val="1"/>
        <c:lblOffset val="100"/>
        <c:baseTimeUnit val="years"/>
      </c:dateAx>
      <c:valAx>
        <c:axId val="12730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29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410.02</c:v>
                </c:pt>
                <c:pt idx="1">
                  <c:v>409.4</c:v>
                </c:pt>
                <c:pt idx="2">
                  <c:v>402.82</c:v>
                </c:pt>
                <c:pt idx="3">
                  <c:v>403.54</c:v>
                </c:pt>
                <c:pt idx="4">
                  <c:v>407.67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8-4233-A944-AD3981DF1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00544"/>
        <c:axId val="12730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218.42</c:v>
                </c:pt>
                <c:pt idx="3">
                  <c:v>227.27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8-4233-A944-AD3981DF1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0544"/>
        <c:axId val="127301088"/>
      </c:lineChart>
      <c:dateAx>
        <c:axId val="127300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301088"/>
        <c:crosses val="autoZero"/>
        <c:auto val="1"/>
        <c:lblOffset val="100"/>
        <c:baseTimeUnit val="years"/>
      </c:dateAx>
      <c:valAx>
        <c:axId val="12730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0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千葉県　大多喜町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8980</v>
      </c>
      <c r="AM8" s="61"/>
      <c r="AN8" s="61"/>
      <c r="AO8" s="61"/>
      <c r="AP8" s="61"/>
      <c r="AQ8" s="61"/>
      <c r="AR8" s="61"/>
      <c r="AS8" s="61"/>
      <c r="AT8" s="52">
        <f>データ!$S$6</f>
        <v>129.87</v>
      </c>
      <c r="AU8" s="53"/>
      <c r="AV8" s="53"/>
      <c r="AW8" s="53"/>
      <c r="AX8" s="53"/>
      <c r="AY8" s="53"/>
      <c r="AZ8" s="53"/>
      <c r="BA8" s="53"/>
      <c r="BB8" s="54">
        <f>データ!$T$6</f>
        <v>69.150000000000006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58.41</v>
      </c>
      <c r="J10" s="53"/>
      <c r="K10" s="53"/>
      <c r="L10" s="53"/>
      <c r="M10" s="53"/>
      <c r="N10" s="53"/>
      <c r="O10" s="64"/>
      <c r="P10" s="54">
        <f>データ!$P$6</f>
        <v>91.04</v>
      </c>
      <c r="Q10" s="54"/>
      <c r="R10" s="54"/>
      <c r="S10" s="54"/>
      <c r="T10" s="54"/>
      <c r="U10" s="54"/>
      <c r="V10" s="54"/>
      <c r="W10" s="61">
        <f>データ!$Q$6</f>
        <v>4994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8101</v>
      </c>
      <c r="AM10" s="61"/>
      <c r="AN10" s="61"/>
      <c r="AO10" s="61"/>
      <c r="AP10" s="61"/>
      <c r="AQ10" s="61"/>
      <c r="AR10" s="61"/>
      <c r="AS10" s="61"/>
      <c r="AT10" s="52">
        <f>データ!$V$6</f>
        <v>128.9</v>
      </c>
      <c r="AU10" s="53"/>
      <c r="AV10" s="53"/>
      <c r="AW10" s="53"/>
      <c r="AX10" s="53"/>
      <c r="AY10" s="53"/>
      <c r="AZ10" s="53"/>
      <c r="BA10" s="53"/>
      <c r="BB10" s="54">
        <f>データ!$W$6</f>
        <v>62.85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110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A6gk34AIG07Q3XTzjNtr9jzIO3RM0oKzQBWPNYeocpHII4mo72zSUQNqlEDRQ5TKdO8Y3/mxzEkXmqozVM8Zsg==" saltValue="0pwkY5itq7gFEkU+IX/ij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124419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大多喜町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58.41</v>
      </c>
      <c r="P6" s="35">
        <f t="shared" si="3"/>
        <v>91.04</v>
      </c>
      <c r="Q6" s="35">
        <f t="shared" si="3"/>
        <v>4994</v>
      </c>
      <c r="R6" s="35">
        <f t="shared" si="3"/>
        <v>8980</v>
      </c>
      <c r="S6" s="35">
        <f t="shared" si="3"/>
        <v>129.87</v>
      </c>
      <c r="T6" s="35">
        <f t="shared" si="3"/>
        <v>69.150000000000006</v>
      </c>
      <c r="U6" s="35">
        <f t="shared" si="3"/>
        <v>8101</v>
      </c>
      <c r="V6" s="35">
        <f t="shared" si="3"/>
        <v>128.9</v>
      </c>
      <c r="W6" s="35">
        <f t="shared" si="3"/>
        <v>62.85</v>
      </c>
      <c r="X6" s="36">
        <f>IF(X7="",NA(),X7)</f>
        <v>101.4</v>
      </c>
      <c r="Y6" s="36">
        <f t="shared" ref="Y6:AG6" si="4">IF(Y7="",NA(),Y7)</f>
        <v>102.24</v>
      </c>
      <c r="Z6" s="36">
        <f t="shared" si="4"/>
        <v>101.96</v>
      </c>
      <c r="AA6" s="36">
        <f t="shared" si="4"/>
        <v>101.99</v>
      </c>
      <c r="AB6" s="36">
        <f t="shared" si="4"/>
        <v>101.91</v>
      </c>
      <c r="AC6" s="36">
        <f t="shared" si="4"/>
        <v>106.62</v>
      </c>
      <c r="AD6" s="36">
        <f t="shared" si="4"/>
        <v>107.95</v>
      </c>
      <c r="AE6" s="36">
        <f t="shared" si="4"/>
        <v>104.47</v>
      </c>
      <c r="AF6" s="36">
        <f t="shared" si="4"/>
        <v>103.81</v>
      </c>
      <c r="AG6" s="36">
        <f t="shared" si="4"/>
        <v>104.35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12.59</v>
      </c>
      <c r="AO6" s="36">
        <f t="shared" si="5"/>
        <v>12.44</v>
      </c>
      <c r="AP6" s="36">
        <f t="shared" si="5"/>
        <v>16.399999999999999</v>
      </c>
      <c r="AQ6" s="36">
        <f t="shared" si="5"/>
        <v>25.66</v>
      </c>
      <c r="AR6" s="36">
        <f t="shared" si="5"/>
        <v>21.69</v>
      </c>
      <c r="AS6" s="35" t="str">
        <f>IF(AS7="","",IF(AS7="-","【-】","【"&amp;SUBSTITUTE(TEXT(AS7,"#,##0.00"),"-","△")&amp;"】"))</f>
        <v>【1.08】</v>
      </c>
      <c r="AT6" s="36">
        <f>IF(AT7="",NA(),AT7)</f>
        <v>234.5</v>
      </c>
      <c r="AU6" s="36">
        <f t="shared" ref="AU6:BC6" si="6">IF(AU7="",NA(),AU7)</f>
        <v>167.8</v>
      </c>
      <c r="AV6" s="36">
        <f t="shared" si="6"/>
        <v>185.25</v>
      </c>
      <c r="AW6" s="36">
        <f t="shared" si="6"/>
        <v>181.19</v>
      </c>
      <c r="AX6" s="36">
        <f t="shared" si="6"/>
        <v>173.82</v>
      </c>
      <c r="AY6" s="36">
        <f t="shared" si="6"/>
        <v>416.14</v>
      </c>
      <c r="AZ6" s="36">
        <f t="shared" si="6"/>
        <v>371.89</v>
      </c>
      <c r="BA6" s="36">
        <f t="shared" si="6"/>
        <v>293.23</v>
      </c>
      <c r="BB6" s="36">
        <f t="shared" si="6"/>
        <v>300.14</v>
      </c>
      <c r="BC6" s="36">
        <f t="shared" si="6"/>
        <v>301.04000000000002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485.73</v>
      </c>
      <c r="BF6" s="36">
        <f t="shared" ref="BF6:BN6" si="7">IF(BF7="",NA(),BF7)</f>
        <v>482.59</v>
      </c>
      <c r="BG6" s="36">
        <f t="shared" si="7"/>
        <v>484.3</v>
      </c>
      <c r="BH6" s="36">
        <f t="shared" si="7"/>
        <v>449.96</v>
      </c>
      <c r="BI6" s="36">
        <f t="shared" si="7"/>
        <v>465.43</v>
      </c>
      <c r="BJ6" s="36">
        <f t="shared" si="7"/>
        <v>487.22</v>
      </c>
      <c r="BK6" s="36">
        <f t="shared" si="7"/>
        <v>483.11</v>
      </c>
      <c r="BL6" s="36">
        <f t="shared" si="7"/>
        <v>542.29999999999995</v>
      </c>
      <c r="BM6" s="36">
        <f t="shared" si="7"/>
        <v>566.65</v>
      </c>
      <c r="BN6" s="36">
        <f t="shared" si="7"/>
        <v>551.62</v>
      </c>
      <c r="BO6" s="35" t="str">
        <f>IF(BO7="","",IF(BO7="-","【-】","【"&amp;SUBSTITUTE(TEXT(BO7,"#,##0.00"),"-","△")&amp;"】"))</f>
        <v>【266.61】</v>
      </c>
      <c r="BP6" s="36">
        <f>IF(BP7="",NA(),BP7)</f>
        <v>67.760000000000005</v>
      </c>
      <c r="BQ6" s="36">
        <f t="shared" ref="BQ6:BY6" si="8">IF(BQ7="",NA(),BQ7)</f>
        <v>67.989999999999995</v>
      </c>
      <c r="BR6" s="36">
        <f t="shared" si="8"/>
        <v>69.02</v>
      </c>
      <c r="BS6" s="36">
        <f t="shared" si="8"/>
        <v>69.61</v>
      </c>
      <c r="BT6" s="36">
        <f t="shared" si="8"/>
        <v>69.069999999999993</v>
      </c>
      <c r="BU6" s="36">
        <f t="shared" si="8"/>
        <v>92.76</v>
      </c>
      <c r="BV6" s="36">
        <f t="shared" si="8"/>
        <v>93.28</v>
      </c>
      <c r="BW6" s="36">
        <f t="shared" si="8"/>
        <v>87.51</v>
      </c>
      <c r="BX6" s="36">
        <f t="shared" si="8"/>
        <v>84.77</v>
      </c>
      <c r="BY6" s="36">
        <f t="shared" si="8"/>
        <v>87.11</v>
      </c>
      <c r="BZ6" s="35" t="str">
        <f>IF(BZ7="","",IF(BZ7="-","【-】","【"&amp;SUBSTITUTE(TEXT(BZ7,"#,##0.00"),"-","△")&amp;"】"))</f>
        <v>【103.24】</v>
      </c>
      <c r="CA6" s="36">
        <f>IF(CA7="",NA(),CA7)</f>
        <v>410.02</v>
      </c>
      <c r="CB6" s="36">
        <f t="shared" ref="CB6:CJ6" si="9">IF(CB7="",NA(),CB7)</f>
        <v>409.4</v>
      </c>
      <c r="CC6" s="36">
        <f t="shared" si="9"/>
        <v>402.82</v>
      </c>
      <c r="CD6" s="36">
        <f t="shared" si="9"/>
        <v>403.54</v>
      </c>
      <c r="CE6" s="36">
        <f t="shared" si="9"/>
        <v>407.67</v>
      </c>
      <c r="CF6" s="36">
        <f t="shared" si="9"/>
        <v>208.67</v>
      </c>
      <c r="CG6" s="36">
        <f t="shared" si="9"/>
        <v>208.29</v>
      </c>
      <c r="CH6" s="36">
        <f t="shared" si="9"/>
        <v>218.42</v>
      </c>
      <c r="CI6" s="36">
        <f t="shared" si="9"/>
        <v>227.27</v>
      </c>
      <c r="CJ6" s="36">
        <f t="shared" si="9"/>
        <v>223.98</v>
      </c>
      <c r="CK6" s="35" t="str">
        <f>IF(CK7="","",IF(CK7="-","【-】","【"&amp;SUBSTITUTE(TEXT(CK7,"#,##0.00"),"-","△")&amp;"】"))</f>
        <v>【168.38】</v>
      </c>
      <c r="CL6" s="36">
        <f>IF(CL7="",NA(),CL7)</f>
        <v>56.1</v>
      </c>
      <c r="CM6" s="36">
        <f t="shared" ref="CM6:CU6" si="10">IF(CM7="",NA(),CM7)</f>
        <v>69.260000000000005</v>
      </c>
      <c r="CN6" s="36">
        <f t="shared" si="10"/>
        <v>70.849999999999994</v>
      </c>
      <c r="CO6" s="36">
        <f t="shared" si="10"/>
        <v>72.52</v>
      </c>
      <c r="CP6" s="36">
        <f t="shared" si="10"/>
        <v>68.87</v>
      </c>
      <c r="CQ6" s="36">
        <f t="shared" si="10"/>
        <v>49.08</v>
      </c>
      <c r="CR6" s="36">
        <f t="shared" si="10"/>
        <v>49.32</v>
      </c>
      <c r="CS6" s="36">
        <f t="shared" si="10"/>
        <v>50.24</v>
      </c>
      <c r="CT6" s="36">
        <f t="shared" si="10"/>
        <v>50.29</v>
      </c>
      <c r="CU6" s="36">
        <f t="shared" si="10"/>
        <v>49.64</v>
      </c>
      <c r="CV6" s="35" t="str">
        <f>IF(CV7="","",IF(CV7="-","【-】","【"&amp;SUBSTITUTE(TEXT(CV7,"#,##0.00"),"-","△")&amp;"】"))</f>
        <v>【60.00】</v>
      </c>
      <c r="CW6" s="36">
        <f>IF(CW7="",NA(),CW7)</f>
        <v>89.6</v>
      </c>
      <c r="CX6" s="36">
        <f t="shared" ref="CX6:DF6" si="11">IF(CX7="",NA(),CX7)</f>
        <v>89.42</v>
      </c>
      <c r="CY6" s="36">
        <f t="shared" si="11"/>
        <v>87.13</v>
      </c>
      <c r="CZ6" s="36">
        <f t="shared" si="11"/>
        <v>86.25</v>
      </c>
      <c r="DA6" s="36">
        <f t="shared" si="11"/>
        <v>87.72</v>
      </c>
      <c r="DB6" s="36">
        <f t="shared" si="11"/>
        <v>79.3</v>
      </c>
      <c r="DC6" s="36">
        <f t="shared" si="11"/>
        <v>79.34</v>
      </c>
      <c r="DD6" s="36">
        <f t="shared" si="11"/>
        <v>78.650000000000006</v>
      </c>
      <c r="DE6" s="36">
        <f t="shared" si="11"/>
        <v>77.73</v>
      </c>
      <c r="DF6" s="36">
        <f t="shared" si="11"/>
        <v>78.09</v>
      </c>
      <c r="DG6" s="35" t="str">
        <f>IF(DG7="","",IF(DG7="-","【-】","【"&amp;SUBSTITUTE(TEXT(DG7,"#,##0.00"),"-","△")&amp;"】"))</f>
        <v>【89.80】</v>
      </c>
      <c r="DH6" s="36">
        <f>IF(DH7="",NA(),DH7)</f>
        <v>48.71</v>
      </c>
      <c r="DI6" s="36">
        <f t="shared" ref="DI6:DQ6" si="12">IF(DI7="",NA(),DI7)</f>
        <v>50.18</v>
      </c>
      <c r="DJ6" s="36">
        <f t="shared" si="12"/>
        <v>50.74</v>
      </c>
      <c r="DK6" s="36">
        <f t="shared" si="12"/>
        <v>51.71</v>
      </c>
      <c r="DL6" s="36">
        <f t="shared" si="12"/>
        <v>52.71</v>
      </c>
      <c r="DM6" s="36">
        <f t="shared" si="12"/>
        <v>47.44</v>
      </c>
      <c r="DN6" s="36">
        <f t="shared" si="12"/>
        <v>48.3</v>
      </c>
      <c r="DO6" s="36">
        <f t="shared" si="12"/>
        <v>45.14</v>
      </c>
      <c r="DP6" s="36">
        <f t="shared" si="12"/>
        <v>45.85</v>
      </c>
      <c r="DQ6" s="36">
        <f t="shared" si="12"/>
        <v>47.31</v>
      </c>
      <c r="DR6" s="35" t="str">
        <f>IF(DR7="","",IF(DR7="-","【-】","【"&amp;SUBSTITUTE(TEXT(DR7,"#,##0.00"),"-","△")&amp;"】"))</f>
        <v>【49.59】</v>
      </c>
      <c r="DS6" s="36">
        <f>IF(DS7="",NA(),DS7)</f>
        <v>24.57</v>
      </c>
      <c r="DT6" s="36">
        <f t="shared" ref="DT6:EB6" si="13">IF(DT7="",NA(),DT7)</f>
        <v>24.17</v>
      </c>
      <c r="DU6" s="36">
        <f t="shared" si="13"/>
        <v>23.37</v>
      </c>
      <c r="DV6" s="36">
        <f t="shared" si="13"/>
        <v>23.23</v>
      </c>
      <c r="DW6" s="36">
        <f t="shared" si="13"/>
        <v>24.17</v>
      </c>
      <c r="DX6" s="36">
        <f t="shared" si="13"/>
        <v>11.16</v>
      </c>
      <c r="DY6" s="36">
        <f t="shared" si="13"/>
        <v>12.43</v>
      </c>
      <c r="DZ6" s="36">
        <f t="shared" si="13"/>
        <v>13.58</v>
      </c>
      <c r="EA6" s="36">
        <f t="shared" si="13"/>
        <v>14.13</v>
      </c>
      <c r="EB6" s="36">
        <f t="shared" si="13"/>
        <v>16.77</v>
      </c>
      <c r="EC6" s="35" t="str">
        <f>IF(EC7="","",IF(EC7="-","【-】","【"&amp;SUBSTITUTE(TEXT(EC7,"#,##0.00"),"-","△")&amp;"】"))</f>
        <v>【19.44】</v>
      </c>
      <c r="ED6" s="36">
        <f>IF(ED7="",NA(),ED7)</f>
        <v>0.53</v>
      </c>
      <c r="EE6" s="36">
        <f t="shared" ref="EE6:EM6" si="14">IF(EE7="",NA(),EE7)</f>
        <v>1.58</v>
      </c>
      <c r="EF6" s="36">
        <f t="shared" si="14"/>
        <v>0.28999999999999998</v>
      </c>
      <c r="EG6" s="36">
        <f t="shared" si="14"/>
        <v>0.47</v>
      </c>
      <c r="EH6" s="36">
        <f t="shared" si="14"/>
        <v>0.32</v>
      </c>
      <c r="EI6" s="36">
        <f t="shared" si="14"/>
        <v>0.65</v>
      </c>
      <c r="EJ6" s="36">
        <f t="shared" si="14"/>
        <v>0.46</v>
      </c>
      <c r="EK6" s="36">
        <f t="shared" si="14"/>
        <v>0.44</v>
      </c>
      <c r="EL6" s="36">
        <f t="shared" si="14"/>
        <v>0.52</v>
      </c>
      <c r="EM6" s="36">
        <f t="shared" si="14"/>
        <v>0.47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124419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58.41</v>
      </c>
      <c r="P7" s="39">
        <v>91.04</v>
      </c>
      <c r="Q7" s="39">
        <v>4994</v>
      </c>
      <c r="R7" s="39">
        <v>8980</v>
      </c>
      <c r="S7" s="39">
        <v>129.87</v>
      </c>
      <c r="T7" s="39">
        <v>69.150000000000006</v>
      </c>
      <c r="U7" s="39">
        <v>8101</v>
      </c>
      <c r="V7" s="39">
        <v>128.9</v>
      </c>
      <c r="W7" s="39">
        <v>62.85</v>
      </c>
      <c r="X7" s="39">
        <v>101.4</v>
      </c>
      <c r="Y7" s="39">
        <v>102.24</v>
      </c>
      <c r="Z7" s="39">
        <v>101.96</v>
      </c>
      <c r="AA7" s="39">
        <v>101.99</v>
      </c>
      <c r="AB7" s="39">
        <v>101.91</v>
      </c>
      <c r="AC7" s="39">
        <v>106.62</v>
      </c>
      <c r="AD7" s="39">
        <v>107.95</v>
      </c>
      <c r="AE7" s="39">
        <v>104.47</v>
      </c>
      <c r="AF7" s="39">
        <v>103.81</v>
      </c>
      <c r="AG7" s="39">
        <v>104.35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12.59</v>
      </c>
      <c r="AO7" s="39">
        <v>12.44</v>
      </c>
      <c r="AP7" s="39">
        <v>16.399999999999999</v>
      </c>
      <c r="AQ7" s="39">
        <v>25.66</v>
      </c>
      <c r="AR7" s="39">
        <v>21.69</v>
      </c>
      <c r="AS7" s="39">
        <v>1.08</v>
      </c>
      <c r="AT7" s="39">
        <v>234.5</v>
      </c>
      <c r="AU7" s="39">
        <v>167.8</v>
      </c>
      <c r="AV7" s="39">
        <v>185.25</v>
      </c>
      <c r="AW7" s="39">
        <v>181.19</v>
      </c>
      <c r="AX7" s="39">
        <v>173.82</v>
      </c>
      <c r="AY7" s="39">
        <v>416.14</v>
      </c>
      <c r="AZ7" s="39">
        <v>371.89</v>
      </c>
      <c r="BA7" s="39">
        <v>293.23</v>
      </c>
      <c r="BB7" s="39">
        <v>300.14</v>
      </c>
      <c r="BC7" s="39">
        <v>301.04000000000002</v>
      </c>
      <c r="BD7" s="39">
        <v>264.97000000000003</v>
      </c>
      <c r="BE7" s="39">
        <v>485.73</v>
      </c>
      <c r="BF7" s="39">
        <v>482.59</v>
      </c>
      <c r="BG7" s="39">
        <v>484.3</v>
      </c>
      <c r="BH7" s="39">
        <v>449.96</v>
      </c>
      <c r="BI7" s="39">
        <v>465.43</v>
      </c>
      <c r="BJ7" s="39">
        <v>487.22</v>
      </c>
      <c r="BK7" s="39">
        <v>483.11</v>
      </c>
      <c r="BL7" s="39">
        <v>542.29999999999995</v>
      </c>
      <c r="BM7" s="39">
        <v>566.65</v>
      </c>
      <c r="BN7" s="39">
        <v>551.62</v>
      </c>
      <c r="BO7" s="39">
        <v>266.61</v>
      </c>
      <c r="BP7" s="39">
        <v>67.760000000000005</v>
      </c>
      <c r="BQ7" s="39">
        <v>67.989999999999995</v>
      </c>
      <c r="BR7" s="39">
        <v>69.02</v>
      </c>
      <c r="BS7" s="39">
        <v>69.61</v>
      </c>
      <c r="BT7" s="39">
        <v>69.069999999999993</v>
      </c>
      <c r="BU7" s="39">
        <v>92.76</v>
      </c>
      <c r="BV7" s="39">
        <v>93.28</v>
      </c>
      <c r="BW7" s="39">
        <v>87.51</v>
      </c>
      <c r="BX7" s="39">
        <v>84.77</v>
      </c>
      <c r="BY7" s="39">
        <v>87.11</v>
      </c>
      <c r="BZ7" s="39">
        <v>103.24</v>
      </c>
      <c r="CA7" s="39">
        <v>410.02</v>
      </c>
      <c r="CB7" s="39">
        <v>409.4</v>
      </c>
      <c r="CC7" s="39">
        <v>402.82</v>
      </c>
      <c r="CD7" s="39">
        <v>403.54</v>
      </c>
      <c r="CE7" s="39">
        <v>407.67</v>
      </c>
      <c r="CF7" s="39">
        <v>208.67</v>
      </c>
      <c r="CG7" s="39">
        <v>208.29</v>
      </c>
      <c r="CH7" s="39">
        <v>218.42</v>
      </c>
      <c r="CI7" s="39">
        <v>227.27</v>
      </c>
      <c r="CJ7" s="39">
        <v>223.98</v>
      </c>
      <c r="CK7" s="39">
        <v>168.38</v>
      </c>
      <c r="CL7" s="39">
        <v>56.1</v>
      </c>
      <c r="CM7" s="39">
        <v>69.260000000000005</v>
      </c>
      <c r="CN7" s="39">
        <v>70.849999999999994</v>
      </c>
      <c r="CO7" s="39">
        <v>72.52</v>
      </c>
      <c r="CP7" s="39">
        <v>68.87</v>
      </c>
      <c r="CQ7" s="39">
        <v>49.08</v>
      </c>
      <c r="CR7" s="39">
        <v>49.32</v>
      </c>
      <c r="CS7" s="39">
        <v>50.24</v>
      </c>
      <c r="CT7" s="39">
        <v>50.29</v>
      </c>
      <c r="CU7" s="39">
        <v>49.64</v>
      </c>
      <c r="CV7" s="39">
        <v>60</v>
      </c>
      <c r="CW7" s="39">
        <v>89.6</v>
      </c>
      <c r="CX7" s="39">
        <v>89.42</v>
      </c>
      <c r="CY7" s="39">
        <v>87.13</v>
      </c>
      <c r="CZ7" s="39">
        <v>86.25</v>
      </c>
      <c r="DA7" s="39">
        <v>87.72</v>
      </c>
      <c r="DB7" s="39">
        <v>79.3</v>
      </c>
      <c r="DC7" s="39">
        <v>79.34</v>
      </c>
      <c r="DD7" s="39">
        <v>78.650000000000006</v>
      </c>
      <c r="DE7" s="39">
        <v>77.73</v>
      </c>
      <c r="DF7" s="39">
        <v>78.09</v>
      </c>
      <c r="DG7" s="39">
        <v>89.8</v>
      </c>
      <c r="DH7" s="39">
        <v>48.71</v>
      </c>
      <c r="DI7" s="39">
        <v>50.18</v>
      </c>
      <c r="DJ7" s="39">
        <v>50.74</v>
      </c>
      <c r="DK7" s="39">
        <v>51.71</v>
      </c>
      <c r="DL7" s="39">
        <v>52.71</v>
      </c>
      <c r="DM7" s="39">
        <v>47.44</v>
      </c>
      <c r="DN7" s="39">
        <v>48.3</v>
      </c>
      <c r="DO7" s="39">
        <v>45.14</v>
      </c>
      <c r="DP7" s="39">
        <v>45.85</v>
      </c>
      <c r="DQ7" s="39">
        <v>47.31</v>
      </c>
      <c r="DR7" s="39">
        <v>49.59</v>
      </c>
      <c r="DS7" s="39">
        <v>24.57</v>
      </c>
      <c r="DT7" s="39">
        <v>24.17</v>
      </c>
      <c r="DU7" s="39">
        <v>23.37</v>
      </c>
      <c r="DV7" s="39">
        <v>23.23</v>
      </c>
      <c r="DW7" s="39">
        <v>24.17</v>
      </c>
      <c r="DX7" s="39">
        <v>11.16</v>
      </c>
      <c r="DY7" s="39">
        <v>12.43</v>
      </c>
      <c r="DZ7" s="39">
        <v>13.58</v>
      </c>
      <c r="EA7" s="39">
        <v>14.13</v>
      </c>
      <c r="EB7" s="39">
        <v>16.77</v>
      </c>
      <c r="EC7" s="39">
        <v>19.440000000000001</v>
      </c>
      <c r="ED7" s="39">
        <v>0.53</v>
      </c>
      <c r="EE7" s="39">
        <v>1.58</v>
      </c>
      <c r="EF7" s="39">
        <v>0.28999999999999998</v>
      </c>
      <c r="EG7" s="39">
        <v>0.47</v>
      </c>
      <c r="EH7" s="39">
        <v>0.32</v>
      </c>
      <c r="EI7" s="39">
        <v>0.65</v>
      </c>
      <c r="EJ7" s="39">
        <v>0.46</v>
      </c>
      <c r="EK7" s="39">
        <v>0.44</v>
      </c>
      <c r="EL7" s="39">
        <v>0.52</v>
      </c>
      <c r="EM7" s="39">
        <v>0.47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2021-01-18T04:11:26Z</cp:lastPrinted>
  <dcterms:created xsi:type="dcterms:W3CDTF">2020-12-04T02:06:37Z</dcterms:created>
  <dcterms:modified xsi:type="dcterms:W3CDTF">2021-02-10T01:11:02Z</dcterms:modified>
  <cp:category/>
</cp:coreProperties>
</file>