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45EEEE87-5D16-4D82-BD96-EFDFDB216E12}" xr6:coauthVersionLast="47" xr6:coauthVersionMax="47" xr10:uidLastSave="{00000000-0000-0000-0000-000000000000}"/>
  <workbookProtection workbookAlgorithmName="SHA-512" workbookHashValue="rC4JD4EwdQgrkqQqePWpDczL5wlQIjFdi0yV5V1KQKV2lPsA4upHCNlzM9QihALnuyTWnr0M3yRJFqJGfyp+1w==" workbookSaltValue="oFQeQyEg77sS2yCs301aI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<sst xmlns="http://schemas.openxmlformats.org/spreadsheetml/2006/main" count="228" uniqueCount="113">
  <si>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</si>
  <si>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</si>
  <si>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</si>
  <si>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</si>
  <si>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</si>
  <si>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</si>
  <si>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</si>
  <si>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</si>
  <si>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</si>
  <si>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</si>
  <si>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</si>
  <si>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</si>
  <si>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</si>
  <si>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</si>
  <si>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</si>
  <si>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</si>
  <si>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</si>
  <si>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</si>
  <si>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</si>
  <si>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</si>
  <si>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</si>
  <si>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</si>
  <si>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</si>
  <si>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</si>
  <si>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</si>
  <si>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</si>
  <si>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</si>
  <si>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</si>
  <si>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</si>
  <si>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</si>
  <si>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</si>
  <si>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</si>
  <si>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</si>
  <si>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</si>
  <si>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</si>
  <si>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</si>
  <si>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</si>
  <si>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</si>
  <si>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</si>
  <si>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</si>
  <si>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</si>
  <si>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</si>
  <si>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</si>
  <si>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</si>
  <si>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</si>
  <si>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</si>
  <si>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</si>
  <si>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</si>
  <si>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</si>
  <si>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</si>
  <si>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</si>
  <si>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</si>
  <si>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</si>
  <si>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</si>
  <si>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</si>
  <si>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</si>
  <si>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</si>
  <si>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</si>
  <si>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</si>
  <si>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</si>
  <si>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</si>
  <si>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</si>
  <si>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</si>
  <si>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</si>
  <si>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</si>
  <si>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</si>
  <si>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</si>
  <si>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</si>
  <si>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</si>
  <si>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</si>
  <si>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</si>
  <si>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</si>
  <si>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</si>
  <si>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</si>
  <si>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</si>
  <si>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</si>
  <si>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</si>
  <si>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</si>
  <si>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</si>
  <si>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</si>
  <si>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</si>
  <si>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</si>
  <si>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</si>
  <si>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</si>
  <si>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</si>
  <si>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</si>
  <si>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</si>
  <si>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</si>
  <si>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</si>
  <si>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</si>
  <si>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</si>
  <si>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</si>
  <si>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</si>
  <si>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</si>
  <si>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</si>
  <si>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</si>
  <si>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</si>
  <si>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</si>
  <si>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</si>
  <si>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</si>
  <si>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</si>
  <si>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</si>
  <si>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</si>
  <si>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</si>
  <si>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</si>
  <si>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</si>
  <si>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</si>
  <si>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</si>
  <si>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</si>
  <si>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</si>
  <si>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【経営の健全性について】
</t>
    </r>
    <r>
      <rPr>
        <sz val="11"/>
        <color rgb="FFFF0000"/>
        <rFont val="ＭＳ ゴシック"/>
        <family val="3"/>
        <charset val="128"/>
      </rPr>
      <t xml:space="preserve"> </t>
    </r>
    <r>
      <rPr>
        <sz val="11"/>
        <color theme="1"/>
        <rFont val="ＭＳ ゴシック"/>
        <family val="3"/>
        <charset val="128"/>
      </rPr>
      <t>①経常収支比率からは、単年度黒字の維持、⑤料金回収率からは、給水費用が給水収益によって賄われていることが読み取れる。なお、数値の落ち込みについては、人口減少による給水量減少のほか、新型コロナウィルス感染症による入込客の減少により、主に観光関連事業者の使用水量の減少が継続していることなどが影響している。
③流動比率から読み取れる支払い能力には特段の問題はなく、④企業債残高対給水収益比率も類似団体平均値を下回っているが、今後も継続して老朽化した施設の更新が控えていることから、流動資産（現金）の減少や、企業債残高の増加が見込まれ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
⑦施設利用率は、類似団体平均より高くなっているものの、今後は、人口減少による将来的な給水量の減少が予想されることから、施設規模の適正化を進めていく必要がある。
⑧有収率については、管路の更新や漏水防止業務の効果等により、前年度に引き続き増加している。今後も管路の更新を重点的に進める計画であるため、さらなる改善が見込まれる。</t>
    </r>
    <rPh sb="104" eb="106">
      <t>シンガタ</t>
    </rPh>
    <rPh sb="113" eb="116">
      <t>カンセンショウ</t>
    </rPh>
    <rPh sb="119" eb="121">
      <t>イリコミ</t>
    </rPh>
    <rPh sb="121" eb="122">
      <t>キャク</t>
    </rPh>
    <rPh sb="123" eb="125">
      <t>ゲンショウ</t>
    </rPh>
    <rPh sb="129" eb="130">
      <t>オモ</t>
    </rPh>
    <rPh sb="131" eb="133">
      <t>カンコウ</t>
    </rPh>
    <rPh sb="133" eb="135">
      <t>カンレン</t>
    </rPh>
    <rPh sb="135" eb="138">
      <t>ジギョウシャ</t>
    </rPh>
    <rPh sb="144" eb="146">
      <t>ゲンショウ</t>
    </rPh>
    <rPh sb="147" eb="149">
      <t>ケイゾク</t>
    </rPh>
    <rPh sb="227" eb="229">
      <t>ケイゾク</t>
    </rPh>
    <rPh sb="453" eb="455">
      <t>コンゴ</t>
    </rPh>
    <rPh sb="457" eb="459">
      <t>ジンコウ</t>
    </rPh>
    <rPh sb="459" eb="461">
      <t>ゲンショウ</t>
    </rPh>
    <rPh sb="464" eb="467">
      <t>ショウライテキ</t>
    </rPh>
    <rPh sb="475" eb="477">
      <t>ヨソウ</t>
    </rPh>
    <rPh sb="507" eb="510">
      <t>ユウシュウリツ</t>
    </rPh>
    <rPh sb="516" eb="518">
      <t>カンロ</t>
    </rPh>
    <rPh sb="519" eb="521">
      <t>コウシン</t>
    </rPh>
    <rPh sb="522" eb="524">
      <t>ロウスイ</t>
    </rPh>
    <rPh sb="524" eb="526">
      <t>ボウシ</t>
    </rPh>
    <rPh sb="526" eb="528">
      <t>ギョウム</t>
    </rPh>
    <rPh sb="529" eb="531">
      <t>コウカ</t>
    </rPh>
    <rPh sb="531" eb="532">
      <t>トウ</t>
    </rPh>
    <rPh sb="536" eb="538">
      <t>ゼンネン</t>
    </rPh>
    <rPh sb="538" eb="539">
      <t>ド</t>
    </rPh>
    <rPh sb="540" eb="541">
      <t>ヒ</t>
    </rPh>
    <rPh sb="542" eb="543">
      <t>ツヅ</t>
    </rPh>
    <rPh sb="544" eb="546">
      <t>ゾウカ</t>
    </rPh>
    <rPh sb="551" eb="553">
      <t>コンゴ</t>
    </rPh>
    <rPh sb="554" eb="556">
      <t>カンロ</t>
    </rPh>
    <rPh sb="557" eb="559">
      <t>コウシン</t>
    </rPh>
    <rPh sb="560" eb="563">
      <t>ジュウテンテキ</t>
    </rPh>
    <rPh sb="564" eb="565">
      <t>スス</t>
    </rPh>
    <rPh sb="567" eb="569">
      <t>ケイカク</t>
    </rPh>
    <rPh sb="579" eb="581">
      <t>カイゼン</t>
    </rPh>
    <rPh sb="582" eb="584">
      <t>ミコ</t>
    </rPh>
    <phoneticPr fontId="4"/>
  </si>
  <si>
    <t xml:space="preserve">  ③管路更新率は、前年度と比較して上昇しているものの、①有形固定資産減価償却率及び②管路経年化率は、類似団体平均値を上回っていることから、管路の老朽化が進んでいる状況である。今後も計画的に管路の更新を進め、更新率を高めていく必要がある。</t>
    <rPh sb="18" eb="20">
      <t>ジョウショウ</t>
    </rPh>
    <phoneticPr fontId="4"/>
  </si>
  <si>
    <t>銚子市の水道事業は、現在比較的安定した経営を行っている。しかし、今後は人口減少に伴う給水収益の減少や老朽化施設の更新に係る費用の増加により、収支の悪化が予想されることから、将来的にはより適正な料金水準及び料金体系への移行が避けられない状況となっている。
今後も引き続き、老朽化施設の計画的な更新を実施するとともに、給水需要に応じた施設規模の見直しや統廃合を進めることで、より効率的な事業運営に努めていく。</t>
    <rPh sb="32" eb="34">
      <t>コンゴ</t>
    </rPh>
    <rPh sb="45" eb="47">
      <t>ジュヨウ</t>
    </rPh>
    <rPh sb="48" eb="49">
      <t>タカ</t>
    </rPh>
    <rPh sb="54" eb="56">
      <t>ヒヨウ</t>
    </rPh>
    <rPh sb="88" eb="89">
      <t>オヨ</t>
    </rPh>
    <rPh sb="130" eb="131">
      <t>ヒ</t>
    </rPh>
    <rPh sb="132" eb="133">
      <t>ツヅ</t>
    </rPh>
    <rPh sb="141" eb="144">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</si>
</sst>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0.45</c:v>
                </c:pt>
                <c:pt idx="1">
                  <c:v>0.44</c:v>
                </c:pt>
                <c:pt idx="2">
                  <c:v>0.64</c:v>
                </c:pt>
                <c:pt idx="3">
                  <c:v>0.38</c:v>
                </c:pt>
                <c:pt idx="4">
                  <c:v>0.48</c:v>
                </c:pt>
              </c:numCache>
            </c:numRef>
          </c:val>
          <c:extLst>
            <c:ext xmlns:c16="http://schemas.microsoft.com/office/drawing/2014/chart" uri="{C3380CC4-5D6E-409C-BE32-E72D297353CC}">
              <c16:uniqueId val="{00000000-4FEE-451B-875D-0D2E952E3B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FEE-451B-875D-0D2E952E3B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72.599999999999994</c:v>
                </c:pt>
                <c:pt idx="1">
                  <c:v>72.239999999999995</c:v>
                </c:pt>
                <c:pt idx="2">
                  <c:v>71.62</c:v>
                </c:pt>
                <c:pt idx="3">
                  <c:v>70.22</c:v>
                </c:pt>
                <c:pt idx="4">
                  <c:v>67.709999999999994</c:v>
                </c:pt>
              </c:numCache>
            </c:numRef>
          </c:val>
          <c:extLst>
            <c:ext xmlns:c16="http://schemas.microsoft.com/office/drawing/2014/chart" uri="{C3380CC4-5D6E-409C-BE32-E72D297353CC}">
              <c16:uniqueId val="{00000000-F439-4584-9AFB-21C989F933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439-4584-9AFB-21C989F933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c:v>
                </c:pt>
                <c:pt idx="1">
                  <c:v>90.71</c:v>
                </c:pt>
                <c:pt idx="2">
                  <c:v>88.48</c:v>
                </c:pt>
                <c:pt idx="3">
                  <c:v>88.97</c:v>
                </c:pt>
                <c:pt idx="4">
                  <c:v>90.65</c:v>
                </c:pt>
              </c:numCache>
            </c:numRef>
          </c:val>
          <c:extLst>
            <c:ext xmlns:c16="http://schemas.microsoft.com/office/drawing/2014/chart" uri="{C3380CC4-5D6E-409C-BE32-E72D297353CC}">
              <c16:uniqueId val="{00000000-AC46-4A1C-B491-6BCE6DDDC7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C46-4A1C-B491-6BCE6DDDC7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112.09</c:v>
                </c:pt>
                <c:pt idx="1">
                  <c:v>108.72</c:v>
                </c:pt>
                <c:pt idx="2">
                  <c:v>107.49</c:v>
                </c:pt>
                <c:pt idx="3">
                  <c:v>105.7</c:v>
                </c:pt>
                <c:pt idx="4">
                  <c:v>103.67</c:v>
                </c:pt>
              </c:numCache>
            </c:numRef>
          </c:val>
          <c:extLst>
            <c:ext xmlns:c16="http://schemas.microsoft.com/office/drawing/2014/chart" uri="{C3380CC4-5D6E-409C-BE32-E72D297353CC}">
              <c16:uniqueId val="{00000000-6F6C-476C-AE6E-EDCAAFE365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F6C-476C-AE6E-EDCAAFE365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50.83</c:v>
                </c:pt>
                <c:pt idx="1">
                  <c:v>50.71</c:v>
                </c:pt>
                <c:pt idx="2">
                  <c:v>52</c:v>
                </c:pt>
                <c:pt idx="3">
                  <c:v>51.01</c:v>
                </c:pt>
                <c:pt idx="4">
                  <c:v>52.74</c:v>
                </c:pt>
              </c:numCache>
            </c:numRef>
          </c:val>
          <c:extLst>
            <c:ext xmlns:c16="http://schemas.microsoft.com/office/drawing/2014/chart" uri="{C3380CC4-5D6E-409C-BE32-E72D297353CC}">
              <c16:uniqueId val="{00000000-B2DB-4B9B-A14D-67B8F7BFD4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2DB-4B9B-A14D-67B8F7BFD4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13.09</c:v>
                </c:pt>
                <c:pt idx="1">
                  <c:v>15.43</c:v>
                </c:pt>
                <c:pt idx="2">
                  <c:v>17.62</c:v>
                </c:pt>
                <c:pt idx="3">
                  <c:v>18.989999999999998</c:v>
                </c:pt>
                <c:pt idx="4">
                  <c:v>22.07</c:v>
                </c:pt>
              </c:numCache>
            </c:numRef>
          </c:val>
          <c:extLst>
            <c:ext xmlns:c16="http://schemas.microsoft.com/office/drawing/2014/chart" uri="{C3380CC4-5D6E-409C-BE32-E72D297353CC}">
              <c16:uniqueId val="{00000000-412A-4B91-8E05-E162CCB5FE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412A-4B91-8E05-E162CCB5FE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B-4EB1-995B-F9D839ADA9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E0B-4EB1-995B-F9D839ADA9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374.47</c:v>
                </c:pt>
                <c:pt idx="1">
                  <c:v>391.1</c:v>
                </c:pt>
                <c:pt idx="2">
                  <c:v>467.07</c:v>
                </c:pt>
                <c:pt idx="3">
                  <c:v>339.74</c:v>
                </c:pt>
                <c:pt idx="4">
                  <c:v>386.51</c:v>
                </c:pt>
              </c:numCache>
            </c:numRef>
          </c:val>
          <c:extLst>
            <c:ext xmlns:c16="http://schemas.microsoft.com/office/drawing/2014/chart" uri="{C3380CC4-5D6E-409C-BE32-E72D297353CC}">
              <c16:uniqueId val="{00000000-4EB5-413A-9279-B45AAE693E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EB5-413A-9279-B45AAE693E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266.61</c:v>
                </c:pt>
                <c:pt idx="1">
                  <c:v>263.89999999999998</c:v>
                </c:pt>
                <c:pt idx="2">
                  <c:v>271.95</c:v>
                </c:pt>
                <c:pt idx="3">
                  <c:v>273.92</c:v>
                </c:pt>
                <c:pt idx="4">
                  <c:v>263.19</c:v>
                </c:pt>
              </c:numCache>
            </c:numRef>
          </c:val>
          <c:extLst>
            <c:ext xmlns:c16="http://schemas.microsoft.com/office/drawing/2014/chart" uri="{C3380CC4-5D6E-409C-BE32-E72D297353CC}">
              <c16:uniqueId val="{00000000-DCC1-465E-A43E-2740CBDB0A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DCC1-465E-A43E-2740CBDB0A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110.77</c:v>
                </c:pt>
                <c:pt idx="1">
                  <c:v>106.19</c:v>
                </c:pt>
                <c:pt idx="2">
                  <c:v>105.74</c:v>
                </c:pt>
                <c:pt idx="3">
                  <c:v>103.32</c:v>
                </c:pt>
                <c:pt idx="4">
                  <c:v>101.67</c:v>
                </c:pt>
              </c:numCache>
            </c:numRef>
          </c:val>
          <c:extLst>
            <c:ext xmlns:c16="http://schemas.microsoft.com/office/drawing/2014/chart" uri="{C3380CC4-5D6E-409C-BE32-E72D297353CC}">
              <c16:uniqueId val="{00000000-D7AD-478E-9C4B-7C3829A46E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7AD-478E-9C4B-7C3829A46E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208.86</c:v>
                </c:pt>
                <c:pt idx="1">
                  <c:v>219.06</c:v>
                </c:pt>
                <c:pt idx="2">
                  <c:v>220.16</c:v>
                </c:pt>
                <c:pt idx="3">
                  <c:v>223.28</c:v>
                </c:pt>
                <c:pt idx="4">
                  <c:v>228.81</c:v>
                </c:pt>
              </c:numCache>
            </c:numRef>
          </c:val>
          <c:extLst>
            <c:ext xmlns:c16="http://schemas.microsoft.com/office/drawing/2014/chart" uri="{C3380CC4-5D6E-409C-BE32-E72D297353CC}">
              <c16:uniqueId val="{00000000-C4B2-4BD0-AC13-8E7CE88EB2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4B2-4BD0-AC13-8E7CE88EB2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銚子市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57589</v>
      </c>
      <c r="AM8" s="66"/>
      <c r="AN8" s="66"/>
      <c r="AO8" s="66"/>
      <c r="AP8" s="66"/>
      <c r="AQ8" s="66"/>
      <c r="AR8" s="66"/>
      <c r="AS8" s="66"/>
      <c r="AT8" s="37">
        <f>データ!$S$6</f>
        <v>84.2</v>
      </c>
      <c r="AU8" s="38"/>
      <c r="AV8" s="38"/>
      <c r="AW8" s="38"/>
      <c r="AX8" s="38"/>
      <c r="AY8" s="38"/>
      <c r="AZ8" s="38"/>
      <c r="BA8" s="38"/>
      <c r="BB8" s="55">
        <f>データ!$T$6</f>
        <v>683.95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72.209999999999994</v>
      </c>
      <c r="J10" s="38"/>
      <c r="K10" s="38"/>
      <c r="L10" s="38"/>
      <c r="M10" s="38"/>
      <c r="N10" s="38"/>
      <c r="O10" s="65"/>
      <c r="P10" s="55">
        <f>データ!$P$6</f>
        <v>98.91</v>
      </c>
      <c r="Q10" s="55"/>
      <c r="R10" s="55"/>
      <c r="S10" s="55"/>
      <c r="T10" s="55"/>
      <c r="U10" s="55"/>
      <c r="V10" s="55"/>
      <c r="W10" s="66">
        <f>データ!$Q$6</f>
        <v>3069</v>
      </c>
      <c r="X10" s="66"/>
      <c r="Y10" s="66"/>
      <c r="Z10" s="66"/>
      <c r="AA10" s="66"/>
      <c r="AB10" s="66"/>
      <c r="AC10" s="66"/>
      <c r="AD10" s="2"/>
      <c r="AE10" s="2"/>
      <c r="AF10" s="2"/>
      <c r="AG10" s="2"/>
      <c r="AH10" s="2"/>
      <c r="AI10" s="2"/>
      <c r="AJ10" s="2"/>
      <c r="AK10" s="2"/>
      <c r="AL10" s="66">
        <f>データ!$U$6</f>
        <v>56377</v>
      </c>
      <c r="AM10" s="66"/>
      <c r="AN10" s="66"/>
      <c r="AO10" s="66"/>
      <c r="AP10" s="66"/>
      <c r="AQ10" s="66"/>
      <c r="AR10" s="66"/>
      <c r="AS10" s="66"/>
      <c r="AT10" s="37">
        <f>データ!$V$6</f>
        <v>62.8</v>
      </c>
      <c r="AU10" s="38"/>
      <c r="AV10" s="38"/>
      <c r="AW10" s="38"/>
      <c r="AX10" s="38"/>
      <c r="AY10" s="38"/>
      <c r="AZ10" s="38"/>
      <c r="BA10" s="38"/>
      <c r="BB10" s="55">
        <f>データ!$W$6</f>
        <v>897.72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RnARBLeM85s9aJsietjo4wuUWWaTag+npUQ8tWO8au8EoCf2JCwHgJ+nk/d/1zHKJov9ixjVUpYNa3HuHTPjQ==" saltValue="9rUPIUgXeRUfhUCpSMkJ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122025</v>
      </c>
      <c r="D6" s="20">
        <f t="shared" si="3"/>
        <v>46</v>
      </c>
      <c r="E6" s="20">
        <f t="shared" si="3"/>
        <v>1</v>
      </c>
      <c r="F6" s="20">
        <f t="shared" si="3"/>
        <v>0</v>
      </c>
      <c r="G6" s="20">
        <f t="shared" si="3"/>
        <v>1</v>
      </c>
      <c r="H6" s="20" t="str">
        <f t="shared" si="3"/>
        <v>千葉県　銚子市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72.209999999999994</v>
      </c>
      <c r="P6" s="21">
        <f t="shared" si="3"/>
        <v>98.91</v>
      </c>
      <c r="Q6" s="21">
        <f t="shared" si="3"/>
        <v>3069</v>
      </c>
      <c r="R6" s="21">
        <f t="shared" si="3"/>
        <v>57589</v>
      </c>
      <c r="S6" s="21">
        <f t="shared" si="3"/>
        <v>84.2</v>
      </c>
      <c r="T6" s="21">
        <f t="shared" si="3"/>
        <v>683.95</v>
      </c>
      <c r="U6" s="21">
        <f t="shared" si="3"/>
        <v>56377</v>
      </c>
      <c r="V6" s="21">
        <f t="shared" si="3"/>
        <v>62.8</v>
      </c>
      <c r="W6" s="21">
        <f t="shared" si="3"/>
        <v>897.72</v>
      </c>
      <c r="X6" s="22">
        <f>IF(X7="",NA(),X7)</f>
        <v>112.09</v>
      </c>
      <c r="Y6" s="22">
        <f t="shared" ref="Y6:AG6" si="4">IF(Y7="",NA(),Y7)</f>
        <v>108.72</v>
      </c>
      <c r="Z6" s="22">
        <f t="shared" si="4"/>
        <v>107.49</v>
      </c>
      <c r="AA6" s="22">
        <f t="shared" si="4"/>
        <v>105.7</v>
      </c>
      <c r="AB6" s="22">
        <f t="shared" si="4"/>
        <v>103.67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374.47</v>
      </c>
      <c r="AU6" s="22">
        <f t="shared" ref="AU6:BC6" si="6">IF(AU7="",NA(),AU7)</f>
        <v>391.1</v>
      </c>
      <c r="AV6" s="22">
        <f t="shared" si="6"/>
        <v>467.07</v>
      </c>
      <c r="AW6" s="22">
        <f t="shared" si="6"/>
        <v>339.74</v>
      </c>
      <c r="AX6" s="22">
        <f t="shared" si="6"/>
        <v>386.51</v>
      </c>
      <c r="AY6" s="22">
        <f t="shared" si="6"/>
        <v>355.5</v>
      </c>
      <c r="AZ6" s="22">
        <f t="shared" si="6"/>
        <v>349.83</v>
      </c>
      <c r="BA6" s="22">
        <f t="shared" si="6"/>
        <v>360.86</v>
      </c>
      <c r="BB6" s="22">
        <f t="shared" si="6"/>
        <v>350.79</v>
      </c>
      <c r="BC6" s="22">
        <f t="shared" si="6"/>
        <v>354.57</v>
      </c>
      <c r="BD6" s="21" t="str">
        <f>IF(BD7="","",IF(BD7="-","【-】","【"&amp;SUBSTITUTE(TEXT(BD7,"#,##0.00"),"-","△")&amp;"】"))</f>
        <v>【261.51】</v>
      </c>
      <c r="BE6" s="22">
        <f>IF(BE7="",NA(),BE7)</f>
        <v>266.61</v>
      </c>
      <c r="BF6" s="22">
        <f t="shared" ref="BF6:BN6" si="7">IF(BF7="",NA(),BF7)</f>
        <v>263.89999999999998</v>
      </c>
      <c r="BG6" s="22">
        <f t="shared" si="7"/>
        <v>271.95</v>
      </c>
      <c r="BH6" s="22">
        <f t="shared" si="7"/>
        <v>273.92</v>
      </c>
      <c r="BI6" s="22">
        <f t="shared" si="7"/>
        <v>263.19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110.77</v>
      </c>
      <c r="BQ6" s="22">
        <f t="shared" ref="BQ6:BY6" si="8">IF(BQ7="",NA(),BQ7)</f>
        <v>106.19</v>
      </c>
      <c r="BR6" s="22">
        <f t="shared" si="8"/>
        <v>105.74</v>
      </c>
      <c r="BS6" s="22">
        <f t="shared" si="8"/>
        <v>103.32</v>
      </c>
      <c r="BT6" s="22">
        <f t="shared" si="8"/>
        <v>101.67</v>
      </c>
      <c r="BU6" s="22">
        <f t="shared" si="8"/>
        <v>104.57</v>
      </c>
      <c r="BV6" s="22">
        <f t="shared" si="8"/>
        <v>103.54</v>
      </c>
      <c r="BW6" s="22">
        <f t="shared" si="8"/>
        <v>103.32</v>
      </c>
      <c r="BX6" s="22">
        <f t="shared" si="8"/>
        <v>100.85</v>
      </c>
      <c r="BY6" s="22">
        <f t="shared" si="8"/>
        <v>103.79</v>
      </c>
      <c r="BZ6" s="21" t="str">
        <f>IF(BZ7="","",IF(BZ7="-","【-】","【"&amp;SUBSTITUTE(TEXT(BZ7,"#,##0.00"),"-","△")&amp;"】"))</f>
        <v>【102.35】</v>
      </c>
      <c r="CA6" s="22">
        <f>IF(CA7="",NA(),CA7)</f>
        <v>208.86</v>
      </c>
      <c r="CB6" s="22">
        <f t="shared" ref="CB6:CJ6" si="9">IF(CB7="",NA(),CB7)</f>
        <v>219.06</v>
      </c>
      <c r="CC6" s="22">
        <f t="shared" si="9"/>
        <v>220.16</v>
      </c>
      <c r="CD6" s="22">
        <f t="shared" si="9"/>
        <v>223.28</v>
      </c>
      <c r="CE6" s="22">
        <f t="shared" si="9"/>
        <v>228.81</v>
      </c>
      <c r="CF6" s="22">
        <f t="shared" si="9"/>
        <v>165.47</v>
      </c>
      <c r="CG6" s="22">
        <f t="shared" si="9"/>
        <v>167.46</v>
      </c>
      <c r="CH6" s="22">
        <f t="shared" si="9"/>
        <v>168.56</v>
      </c>
      <c r="CI6" s="22">
        <f t="shared" si="9"/>
        <v>167.1</v>
      </c>
      <c r="CJ6" s="22">
        <f t="shared" si="9"/>
        <v>167.86</v>
      </c>
      <c r="CK6" s="21" t="str">
        <f>IF(CK7="","",IF(CK7="-","【-】","【"&amp;SUBSTITUTE(TEXT(CK7,"#,##0.00"),"-","△")&amp;"】"))</f>
        <v>【167.74】</v>
      </c>
      <c r="CL6" s="22">
        <f>IF(CL7="",NA(),CL7)</f>
        <v>72.599999999999994</v>
      </c>
      <c r="CM6" s="22">
        <f t="shared" ref="CM6:CU6" si="10">IF(CM7="",NA(),CM7)</f>
        <v>72.239999999999995</v>
      </c>
      <c r="CN6" s="22">
        <f t="shared" si="10"/>
        <v>71.62</v>
      </c>
      <c r="CO6" s="22">
        <f t="shared" si="10"/>
        <v>70.22</v>
      </c>
      <c r="CP6" s="22">
        <f t="shared" si="10"/>
        <v>67.709999999999994</v>
      </c>
      <c r="CQ6" s="22">
        <f t="shared" si="10"/>
        <v>59.74</v>
      </c>
      <c r="CR6" s="22">
        <f t="shared" si="10"/>
        <v>59.46</v>
      </c>
      <c r="CS6" s="22">
        <f t="shared" si="10"/>
        <v>59.51</v>
      </c>
      <c r="CT6" s="22">
        <f t="shared" si="10"/>
        <v>59.91</v>
      </c>
      <c r="CU6" s="22">
        <f t="shared" si="10"/>
        <v>59.4</v>
      </c>
      <c r="CV6" s="21" t="str">
        <f>IF(CV7="","",IF(CV7="-","【-】","【"&amp;SUBSTITUTE(TEXT(CV7,"#,##0.00"),"-","△")&amp;"】"))</f>
        <v>【60.29】</v>
      </c>
      <c r="CW6" s="22">
        <f>IF(CW7="",NA(),CW7)</f>
        <v>91</v>
      </c>
      <c r="CX6" s="22">
        <f t="shared" ref="CX6:DF6" si="11">IF(CX7="",NA(),CX7)</f>
        <v>90.71</v>
      </c>
      <c r="CY6" s="22">
        <f t="shared" si="11"/>
        <v>88.48</v>
      </c>
      <c r="CZ6" s="22">
        <f t="shared" si="11"/>
        <v>88.97</v>
      </c>
      <c r="DA6" s="22">
        <f t="shared" si="11"/>
        <v>90.65</v>
      </c>
      <c r="DB6" s="22">
        <f t="shared" si="11"/>
        <v>87.28</v>
      </c>
      <c r="DC6" s="22">
        <f t="shared" si="11"/>
        <v>87.41</v>
      </c>
      <c r="DD6" s="22">
        <f t="shared" si="11"/>
        <v>87.08</v>
      </c>
      <c r="DE6" s="22">
        <f t="shared" si="11"/>
        <v>87.26</v>
      </c>
      <c r="DF6" s="22">
        <f t="shared" si="11"/>
        <v>87.57</v>
      </c>
      <c r="DG6" s="21" t="str">
        <f>IF(DG7="","",IF(DG7="-","【-】","【"&amp;SUBSTITUTE(TEXT(DG7,"#,##0.00"),"-","△")&amp;"】"))</f>
        <v>【90.12】</v>
      </c>
      <c r="DH6" s="22">
        <f>IF(DH7="",NA(),DH7)</f>
        <v>50.83</v>
      </c>
      <c r="DI6" s="22">
        <f t="shared" ref="DI6:DQ6" si="12">IF(DI7="",NA(),DI7)</f>
        <v>50.71</v>
      </c>
      <c r="DJ6" s="22">
        <f t="shared" si="12"/>
        <v>52</v>
      </c>
      <c r="DK6" s="22">
        <f t="shared" si="12"/>
        <v>51.01</v>
      </c>
      <c r="DL6" s="22">
        <f t="shared" si="12"/>
        <v>52.74</v>
      </c>
      <c r="DM6" s="22">
        <f t="shared" si="12"/>
        <v>46.94</v>
      </c>
      <c r="DN6" s="22">
        <f t="shared" si="12"/>
        <v>47.62</v>
      </c>
      <c r="DO6" s="22">
        <f t="shared" si="12"/>
        <v>48.55</v>
      </c>
      <c r="DP6" s="22">
        <f t="shared" si="12"/>
        <v>49.2</v>
      </c>
      <c r="DQ6" s="22">
        <f t="shared" si="12"/>
        <v>50.01</v>
      </c>
      <c r="DR6" s="21" t="str">
        <f>IF(DR7="","",IF(DR7="-","【-】","【"&amp;SUBSTITUTE(TEXT(DR7,"#,##0.00"),"-","△")&amp;"】"))</f>
        <v>【50.88】</v>
      </c>
      <c r="DS6" s="22">
        <f>IF(DS7="",NA(),DS7)</f>
        <v>13.09</v>
      </c>
      <c r="DT6" s="22">
        <f t="shared" ref="DT6:EB6" si="13">IF(DT7="",NA(),DT7)</f>
        <v>15.43</v>
      </c>
      <c r="DU6" s="22">
        <f t="shared" si="13"/>
        <v>17.62</v>
      </c>
      <c r="DV6" s="22">
        <f t="shared" si="13"/>
        <v>18.989999999999998</v>
      </c>
      <c r="DW6" s="22">
        <f t="shared" si="13"/>
        <v>22.07</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0.45</v>
      </c>
      <c r="EE6" s="22">
        <f t="shared" ref="EE6:EM6" si="14">IF(EE7="",NA(),EE7)</f>
        <v>0.44</v>
      </c>
      <c r="EF6" s="22">
        <f t="shared" si="14"/>
        <v>0.64</v>
      </c>
      <c r="EG6" s="22">
        <f t="shared" si="14"/>
        <v>0.38</v>
      </c>
      <c r="EH6" s="22">
        <f t="shared" si="14"/>
        <v>0.48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122025</v>
      </c>
      <c r="D7" s="24">
        <v>46</v>
      </c>
      <c r="E7" s="24">
        <v>1</v>
      </c>
      <c r="F7" s="24">
        <v>0</v>
      </c>
      <c r="G7" s="24">
        <v>1</v>
      </c>
      <c r="H7" s="24" t="s">
        <v>93</v>
      </c>
      <c r="I7" s="24" t="s">
        <v>94</v>
      </c>
      <c r="J7" s="24" t="s">
        <v>95</v>
      </c>
      <c r="K7" s="24" t="s">
        <v>96</v>
      </c>
      <c r="L7" s="24" t="s">
        <v>97</v>
      </c>
      <c r="M7" s="24" t="s">
        <v>98</v>
      </c>
      <c r="N7" s="25" t="s">
        <v>99</v>
      </c>
      <c r="O7" s="25">
        <v>72.209999999999994</v>
      </c>
      <c r="P7" s="25">
        <v>98.91</v>
      </c>
      <c r="Q7" s="25">
        <v>3069</v>
      </c>
      <c r="R7" s="25">
        <v>57589</v>
      </c>
      <c r="S7" s="25">
        <v>84.2</v>
      </c>
      <c r="T7" s="25">
        <v>683.95</v>
      </c>
      <c r="U7" s="25">
        <v>56377</v>
      </c>
      <c r="V7" s="25">
        <v>62.8</v>
      </c>
      <c r="W7" s="25">
        <v>897.72</v>
      </c>
      <c r="X7" s="25">
        <v>112.09</v>
      </c>
      <c r="Y7" s="25">
        <v>108.72</v>
      </c>
      <c r="Z7" s="25">
        <v>107.49</v>
      </c>
      <c r="AA7" s="25">
        <v>105.7</v>
      </c>
      <c r="AB7" s="25">
        <v>103.67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374.47</v>
      </c>
      <c r="AU7" s="25">
        <v>391.1</v>
      </c>
      <c r="AV7" s="25">
        <v>467.07</v>
      </c>
      <c r="AW7" s="25">
        <v>339.74</v>
      </c>
      <c r="AX7" s="25">
        <v>386.51</v>
      </c>
      <c r="AY7" s="25">
        <v>355.5</v>
      </c>
      <c r="AZ7" s="25">
        <v>349.83</v>
      </c>
      <c r="BA7" s="25">
        <v>360.86</v>
      </c>
      <c r="BB7" s="25">
        <v>350.79</v>
      </c>
      <c r="BC7" s="25">
        <v>354.57</v>
      </c>
      <c r="BD7" s="25">
        <v>261.51</v>
      </c>
      <c r="BE7" s="25">
        <v>266.61</v>
      </c>
      <c r="BF7" s="25">
        <v>263.89999999999998</v>
      </c>
      <c r="BG7" s="25">
        <v>271.95</v>
      </c>
      <c r="BH7" s="25">
        <v>273.92</v>
      </c>
      <c r="BI7" s="25">
        <v>263.19</v>
      </c>
      <c r="BJ7" s="25">
        <v>312.58</v>
      </c>
      <c r="BK7" s="25">
        <v>314.87</v>
      </c>
      <c r="BL7" s="25">
        <v>309.27999999999997</v>
      </c>
      <c r="BM7" s="25">
        <v>322.92</v>
      </c>
      <c r="BN7" s="25">
        <v>303.45999999999998</v>
      </c>
      <c r="BO7" s="25">
        <v>265.16000000000003</v>
      </c>
      <c r="BP7" s="25">
        <v>110.77</v>
      </c>
      <c r="BQ7" s="25">
        <v>106.19</v>
      </c>
      <c r="BR7" s="25">
        <v>105.74</v>
      </c>
      <c r="BS7" s="25">
        <v>103.32</v>
      </c>
      <c r="BT7" s="25">
        <v>101.67</v>
      </c>
      <c r="BU7" s="25">
        <v>104.57</v>
      </c>
      <c r="BV7" s="25">
        <v>103.54</v>
      </c>
      <c r="BW7" s="25">
        <v>103.32</v>
      </c>
      <c r="BX7" s="25">
        <v>100.85</v>
      </c>
      <c r="BY7" s="25">
        <v>103.79</v>
      </c>
      <c r="BZ7" s="25">
        <v>102.35</v>
      </c>
      <c r="CA7" s="25">
        <v>208.86</v>
      </c>
      <c r="CB7" s="25">
        <v>219.06</v>
      </c>
      <c r="CC7" s="25">
        <v>220.16</v>
      </c>
      <c r="CD7" s="25">
        <v>223.28</v>
      </c>
      <c r="CE7" s="25">
        <v>228.81</v>
      </c>
      <c r="CF7" s="25">
        <v>165.47</v>
      </c>
      <c r="CG7" s="25">
        <v>167.46</v>
      </c>
      <c r="CH7" s="25">
        <v>168.56</v>
      </c>
      <c r="CI7" s="25">
        <v>167.1</v>
      </c>
      <c r="CJ7" s="25">
        <v>167.86</v>
      </c>
      <c r="CK7" s="25">
        <v>167.74</v>
      </c>
      <c r="CL7" s="25">
        <v>72.599999999999994</v>
      </c>
      <c r="CM7" s="25">
        <v>72.239999999999995</v>
      </c>
      <c r="CN7" s="25">
        <v>71.62</v>
      </c>
      <c r="CO7" s="25">
        <v>70.22</v>
      </c>
      <c r="CP7" s="25">
        <v>67.709999999999994</v>
      </c>
      <c r="CQ7" s="25">
        <v>59.74</v>
      </c>
      <c r="CR7" s="25">
        <v>59.46</v>
      </c>
      <c r="CS7" s="25">
        <v>59.51</v>
      </c>
      <c r="CT7" s="25">
        <v>59.91</v>
      </c>
      <c r="CU7" s="25">
        <v>59.4</v>
      </c>
      <c r="CV7" s="25">
        <v>60.29</v>
      </c>
      <c r="CW7" s="25">
        <v>91</v>
      </c>
      <c r="CX7" s="25">
        <v>90.71</v>
      </c>
      <c r="CY7" s="25">
        <v>88.48</v>
      </c>
      <c r="CZ7" s="25">
        <v>88.97</v>
      </c>
      <c r="DA7" s="25">
        <v>90.65</v>
      </c>
      <c r="DB7" s="25">
        <v>87.28</v>
      </c>
      <c r="DC7" s="25">
        <v>87.41</v>
      </c>
      <c r="DD7" s="25">
        <v>87.08</v>
      </c>
      <c r="DE7" s="25">
        <v>87.26</v>
      </c>
      <c r="DF7" s="25">
        <v>87.57</v>
      </c>
      <c r="DG7" s="25">
        <v>90.12</v>
      </c>
      <c r="DH7" s="25">
        <v>50.83</v>
      </c>
      <c r="DI7" s="25">
        <v>50.71</v>
      </c>
      <c r="DJ7" s="25">
        <v>52</v>
      </c>
      <c r="DK7" s="25">
        <v>51.01</v>
      </c>
      <c r="DL7" s="25">
        <v>52.74</v>
      </c>
      <c r="DM7" s="25">
        <v>46.94</v>
      </c>
      <c r="DN7" s="25">
        <v>47.62</v>
      </c>
      <c r="DO7" s="25">
        <v>48.55</v>
      </c>
      <c r="DP7" s="25">
        <v>49.2</v>
      </c>
      <c r="DQ7" s="25">
        <v>50.01</v>
      </c>
      <c r="DR7" s="25">
        <v>50.88</v>
      </c>
      <c r="DS7" s="25">
        <v>13.09</v>
      </c>
      <c r="DT7" s="25">
        <v>15.43</v>
      </c>
      <c r="DU7" s="25">
        <v>17.62</v>
      </c>
      <c r="DV7" s="25">
        <v>18.989999999999998</v>
      </c>
      <c r="DW7" s="25">
        <v>22.07</v>
      </c>
      <c r="DX7" s="25">
        <v>14.48</v>
      </c>
      <c r="DY7" s="25">
        <v>16.27</v>
      </c>
      <c r="DZ7" s="25">
        <v>17.11</v>
      </c>
      <c r="EA7" s="25">
        <v>18.329999999999998</v>
      </c>
      <c r="EB7" s="25">
        <v>20.27</v>
      </c>
      <c r="EC7" s="25">
        <v>22.3</v>
      </c>
      <c r="ED7" s="25">
        <v>0.45</v>
      </c>
      <c r="EE7" s="25">
        <v>0.44</v>
      </c>
      <c r="EF7" s="25">
        <v>0.64</v>
      </c>
      <c r="EG7" s="25">
        <v>0.38</v>
      </c>
      <c r="EH7" s="25">
        <v>0.48</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2023-02-01T01:30:12Z</cp:lastPrinted>
  <dcterms:created xsi:type="dcterms:W3CDTF">2022-12-01T00:56:09Z</dcterms:created>
  <dcterms:modified xsi:type="dcterms:W3CDTF">2023-02-24T00:20:07Z</dcterms:modified>
  <cp:category/>
</cp:coreProperties>
</file>