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171 下水道（公共）\"/>
    </mc:Choice>
  </mc:AlternateContent>
  <xr:revisionPtr revIDLastSave="0" documentId="13_ncr:1_{3D5A92F7-03BF-4783-8653-63714E385C7B}" xr6:coauthVersionLast="47" xr6:coauthVersionMax="47" xr10:uidLastSave="{00000000-0000-0000-0000-000000000000}"/>
  <workbookProtection workbookAlgorithmName="SHA-512" workbookHashValue="JLGxEGiu3HYqgdJ6uJnVVOhLNOXrRM6mxt7snJBbP0TP5E/+ZyWXLrF0wHSQOiZLQZUPBoHP+coHmlZkQl4vkA==" workbookSaltValue="U8YnDRLpLsgu7rzuc9oiOQ=="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W10" i="4"/>
  <c r="P10" i="4"/>
  <c r="I10" i="4"/>
  <c r="BB8" i="4"/>
  <c r="AT8" i="4"/>
  <c r="AD8" i="4"/>
  <c r="W8" i="4"/>
  <c r="B8" i="4"/>
  <c r="B6"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<sst xmlns="http://schemas.openxmlformats.org/spreadsheetml/2006/main" count="275" uniqueCount="116">
  <si>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</si>
  <si>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</si>
  <si>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</si>
  <si>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</si>
  <si>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</si>
  <si>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</si>
  <si>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</si>
  <si>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</si>
  <si>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</si>
  <si>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</si>
  <si>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</si>
  <si>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</si>
  <si>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</si>
  <si>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</si>
  <si>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</si>
  <si>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</si>
  <si>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</si>
  <si>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</si>
  <si>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</si>
  <si>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</si>
  <si>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</si>
  <si>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</si>
  <si>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</si>
  <si>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</si>
  <si>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</si>
  <si>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</si>
  <si>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</si>
  <si>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</si>
  <si>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</si>
  <si>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</si>
  <si>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</si>
  <si>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</si>
  <si>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</si>
  <si>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</si>
  <si>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</si>
  <si>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</si>
  <si>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</si>
  <si>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</si>
  <si>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</si>
  <si>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</si>
  <si>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</si>
  <si>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</si>
  <si>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</si>
  <si>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</si>
  <si>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</si>
  <si>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</si>
  <si>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</si>
  <si>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</si>
  <si>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</si>
  <si>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</si>
  <si>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</si>
  <si>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</si>
  <si>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</si>
  <si>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</si>
  <si>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</si>
  <si>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</si>
  <si>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</si>
  <si>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</si>
  <si>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</si>
  <si>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</si>
  <si>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</si>
  <si>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</si>
  <si>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</si>
  <si>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</si>
  <si>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</si>
  <si>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</si>
  <si>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</si>
  <si>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</si>
  <si>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</si>
  <si>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</si>
  <si>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</si>
  <si>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</si>
  <si>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</si>
  <si>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</si>
  <si>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</si>
  <si>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</si>
  <si>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</si>
  <si>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</si>
  <si>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</si>
  <si>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</si>
  <si>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</si>
  <si>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</si>
  <si>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</si>
  <si>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</si>
  <si>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</si>
  <si>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</si>
  <si>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</si>
  <si>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</si>
  <si>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</si>
  <si>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</si>
  <si>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</si>
  <si>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</si>
  <si>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</si>
  <si>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</si>
  <si>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</si>
  <si>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</si>
  <si>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習志野市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</si>
  <si>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</si>
  <si>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</si>
  <si>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</si>
  <si>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</si>
  <si>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</si>
  <si>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</si>
  <si>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</si>
  <si>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</si>
  <si>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</si>
  <si>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</si>
  <si>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</si>
  <si>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</si>
  <si>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</si>
  <si>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</si>
  <si>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</si>
  <si>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</si>
  <si>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標準耐用年数50年を経過する管渠が今後10年間で約36％に達する見込みであり、老朽化は確実に進みます。
　また、耐用年数到来前であっても、一部の管路施設に破損や詰まり等が発生しているため、定期的な清掃や点検を行う中で施設の機能確保や劣化状況の把握を行い、適正な維持管理に努めてまいります。
　管渠改善率については、当初予定していた更生工事が翌年度に繰越となったため、改善率が低下しています。</t>
    <rPh sb="147" eb="149">
      <t>カンキョ</t>
    </rPh>
    <rPh sb="149" eb="151">
      <t>カイゼン</t>
    </rPh>
    <rPh sb="151" eb="152">
      <t>リツ</t>
    </rPh>
    <rPh sb="158" eb="160">
      <t>トウショ</t>
    </rPh>
    <rPh sb="160" eb="162">
      <t>ヨテイ</t>
    </rPh>
    <rPh sb="166" eb="168">
      <t>コウセイ</t>
    </rPh>
    <rPh sb="168" eb="170">
      <t>コウジ</t>
    </rPh>
    <rPh sb="171" eb="174">
      <t>ヨクネンド</t>
    </rPh>
    <rPh sb="175" eb="177">
      <t>クリコシ</t>
    </rPh>
    <rPh sb="184" eb="186">
      <t>カイゼン</t>
    </rPh>
    <rPh sb="186" eb="187">
      <t>リツ</t>
    </rPh>
    <rPh sb="188" eb="190">
      <t>テイカ</t>
    </rPh>
    <phoneticPr fontId="4"/>
  </si>
  <si>
    <t>　令和元年度に実施した使用料改定や費用削減の取組等により経常収支比率100％超を達成できたこと、経営指標としても類似団体比較で平均的な数値となっていることから、健全経営のもと事業実施できたと認識しています。
　一方で、今後は施設の老朽化に伴う改築・更新を見越した、より適正な施設管理と健全な下水道財政運営が求められます。
　持続可能な下水道経営に向け、引き続き下水道財政の健全化・経営の効率化に取り組んでまいります。</t>
    <rPh sb="1" eb="3">
      <t>レイワ</t>
    </rPh>
    <rPh sb="3" eb="4">
      <t>ガン</t>
    </rPh>
    <rPh sb="4" eb="6">
      <t>ネンド</t>
    </rPh>
    <rPh sb="7" eb="9">
      <t>ジッシ</t>
    </rPh>
    <phoneticPr fontId="4"/>
  </si>
  <si>
    <t>①経常収支比率・②累積欠損金比率
　令和元年度に使用料改定を実施したこと、費用の削減に努めたこと等、健全経営に向けた取組が成果を上げ、経常収支比率は100％超となっています。
③流動比率
　建設改良費等に充てた企業債の翌年度償還予定額が流動比率を下げていますが、企業債の償還については償還年度の収入や損益勘定留保資金等により賄うことが可能となっています。
④企業債残高対事業規模比率
　毎年度債務残高削減に取り組んでおり、類似団体や全国平均に比べて低くなっています。
⑤経費回収率
　令和元年度に使用料改定を実施したこと等により経費回収率が100％を超えました。
⑥汚水処理原価
　本市の約半分の地域は合流管で整備していることから比較的不明水も多くなる関係上、類似団体や全国平均に比べて高い数値となっています。
⑦施設利用率
　本市津田沼浄化センター以外の処理場に接続している地域があることから、類似団体よりも高く100％超となっています。
⑧水洗化率
　高い数値で推移しています。今後も水洗化普及を促進していきます。</t>
    <rPh sb="133" eb="134">
      <t>サイ</t>
    </rPh>
    <rPh sb="135" eb="137">
      <t>ショウカン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</si>
</sst>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0.14000000000000001</c:v>
                </c:pt>
                <c:pt idx="3">
                  <c:v>0.1</c:v>
                </c:pt>
                <c:pt idx="4" formatCode="#,##0.00;&quot;△&quot;#,##0.00">
                  <c:v>0</c:v>
                </c:pt>
              </c:numCache>
            </c:numRef>
          </c:val>
          <c:extLst>
            <c:ext xmlns:c16="http://schemas.microsoft.com/office/drawing/2014/chart" uri="{C3380CC4-5D6E-409C-BE32-E72D297353CC}">
              <c16:uniqueId val="{00000000-FA07-4FB4-893C-1A8311BD55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0.16</c:v>
                </c:pt>
                <c:pt idx="3">
                  <c:v>0.14000000000000001</c:v>
                </c:pt>
                <c:pt idx="4">
                  <c:v>0.15</c:v>
                </c:pt>
              </c:numCache>
            </c:numRef>
          </c:val>
          <c:smooth val="0"/>
          <c:extLst>
            <c:ext xmlns:c16="http://schemas.microsoft.com/office/drawing/2014/chart" uri="{C3380CC4-5D6E-409C-BE32-E72D297353CC}">
              <c16:uniqueId val="{00000001-FA07-4FB4-893C-1A8311BD55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234.11</c:v>
                </c:pt>
                <c:pt idx="3">
                  <c:v>242.17</c:v>
                </c:pt>
                <c:pt idx="4">
                  <c:v>246.61</c:v>
                </c:pt>
              </c:numCache>
            </c:numRef>
          </c:val>
          <c:extLst>
            <c:ext xmlns:c16="http://schemas.microsoft.com/office/drawing/2014/chart" uri="{C3380CC4-5D6E-409C-BE32-E72D297353CC}">
              <c16:uniqueId val="{00000000-BE64-4DC3-BB3A-C6216FA8D9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62.97</c:v>
                </c:pt>
                <c:pt idx="3">
                  <c:v>64.930000000000007</c:v>
                </c:pt>
                <c:pt idx="4">
                  <c:v>65.680000000000007</c:v>
                </c:pt>
              </c:numCache>
            </c:numRef>
          </c:val>
          <c:smooth val="0"/>
          <c:extLst>
            <c:ext xmlns:c16="http://schemas.microsoft.com/office/drawing/2014/chart" uri="{C3380CC4-5D6E-409C-BE32-E72D297353CC}">
              <c16:uniqueId val="{00000001-BE64-4DC3-BB3A-C6216FA8D9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97.48</c:v>
                </c:pt>
                <c:pt idx="3">
                  <c:v>97.62</c:v>
                </c:pt>
                <c:pt idx="4">
                  <c:v>97.93</c:v>
                </c:pt>
              </c:numCache>
            </c:numRef>
          </c:val>
          <c:extLst>
            <c:ext xmlns:c16="http://schemas.microsoft.com/office/drawing/2014/chart" uri="{C3380CC4-5D6E-409C-BE32-E72D297353CC}">
              <c16:uniqueId val="{00000000-D2FE-42CF-B2AA-7682B4DE83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96.97</c:v>
                </c:pt>
                <c:pt idx="3">
                  <c:v>97.7</c:v>
                </c:pt>
                <c:pt idx="4">
                  <c:v>97.59</c:v>
                </c:pt>
              </c:numCache>
            </c:numRef>
          </c:val>
          <c:smooth val="0"/>
          <c:extLst>
            <c:ext xmlns:c16="http://schemas.microsoft.com/office/drawing/2014/chart" uri="{C3380CC4-5D6E-409C-BE32-E72D297353CC}">
              <c16:uniqueId val="{00000001-D2FE-42CF-B2AA-7682B4DE83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106.76</c:v>
                </c:pt>
                <c:pt idx="3">
                  <c:v>108.09</c:v>
                </c:pt>
                <c:pt idx="4">
                  <c:v>109.83</c:v>
                </c:pt>
              </c:numCache>
            </c:numRef>
          </c:val>
          <c:extLst>
            <c:ext xmlns:c16="http://schemas.microsoft.com/office/drawing/2014/chart" uri="{C3380CC4-5D6E-409C-BE32-E72D297353CC}">
              <c16:uniqueId val="{00000000-A4A2-4251-99B4-37CEB270E94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c:v>
                </c:pt>
                <c:pt idx="3">
                  <c:v>107.09</c:v>
                </c:pt>
                <c:pt idx="4">
                  <c:v>107.96</c:v>
                </c:pt>
              </c:numCache>
            </c:numRef>
          </c:val>
          <c:smooth val="0"/>
          <c:extLst>
            <c:ext xmlns:c16="http://schemas.microsoft.com/office/drawing/2014/chart" uri="{C3380CC4-5D6E-409C-BE32-E72D297353CC}">
              <c16:uniqueId val="{00000001-A4A2-4251-99B4-37CEB270E94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4.2300000000000004</c:v>
                </c:pt>
                <c:pt idx="3">
                  <c:v>8.39</c:v>
                </c:pt>
                <c:pt idx="4">
                  <c:v>12.12</c:v>
                </c:pt>
              </c:numCache>
            </c:numRef>
          </c:val>
          <c:extLst>
            <c:ext xmlns:c16="http://schemas.microsoft.com/office/drawing/2014/chart" uri="{C3380CC4-5D6E-409C-BE32-E72D297353CC}">
              <c16:uniqueId val="{00000000-6B72-4246-BDB3-977D9A4EB3C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24.54</c:v>
                </c:pt>
                <c:pt idx="3">
                  <c:v>23.38</c:v>
                </c:pt>
                <c:pt idx="4">
                  <c:v>24.59</c:v>
                </c:pt>
              </c:numCache>
            </c:numRef>
          </c:val>
          <c:smooth val="0"/>
          <c:extLst>
            <c:ext xmlns:c16="http://schemas.microsoft.com/office/drawing/2014/chart" uri="{C3380CC4-5D6E-409C-BE32-E72D297353CC}">
              <c16:uniqueId val="{00000001-6B72-4246-BDB3-977D9A4EB3C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c:v>11.86</c:v>
                </c:pt>
                <c:pt idx="4">
                  <c:v>13.81</c:v>
                </c:pt>
              </c:numCache>
            </c:numRef>
          </c:val>
          <c:extLst>
            <c:ext xmlns:c16="http://schemas.microsoft.com/office/drawing/2014/chart" uri="{C3380CC4-5D6E-409C-BE32-E72D297353CC}">
              <c16:uniqueId val="{00000000-55C6-4848-85C5-574CE612628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7.66</c:v>
                </c:pt>
                <c:pt idx="3">
                  <c:v>8.1999999999999993</c:v>
                </c:pt>
                <c:pt idx="4">
                  <c:v>9.43</c:v>
                </c:pt>
              </c:numCache>
            </c:numRef>
          </c:val>
          <c:smooth val="0"/>
          <c:extLst>
            <c:ext xmlns:c16="http://schemas.microsoft.com/office/drawing/2014/chart" uri="{C3380CC4-5D6E-409C-BE32-E72D297353CC}">
              <c16:uniqueId val="{00000001-55C6-4848-85C5-574CE612628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531-4E91-9BDD-62D3B35B1E5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0.28000000000000003</c:v>
                </c:pt>
                <c:pt idx="3">
                  <c:v>0.59</c:v>
                </c:pt>
                <c:pt idx="4">
                  <c:v>0.68</c:v>
                </c:pt>
              </c:numCache>
            </c:numRef>
          </c:val>
          <c:smooth val="0"/>
          <c:extLst>
            <c:ext xmlns:c16="http://schemas.microsoft.com/office/drawing/2014/chart" uri="{C3380CC4-5D6E-409C-BE32-E72D297353CC}">
              <c16:uniqueId val="{00000001-1531-4E91-9BDD-62D3B35B1E5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45.74</c:v>
                </c:pt>
                <c:pt idx="3">
                  <c:v>71.19</c:v>
                </c:pt>
                <c:pt idx="4">
                  <c:v>79.81</c:v>
                </c:pt>
              </c:numCache>
            </c:numRef>
          </c:val>
          <c:extLst>
            <c:ext xmlns:c16="http://schemas.microsoft.com/office/drawing/2014/chart" uri="{C3380CC4-5D6E-409C-BE32-E72D297353CC}">
              <c16:uniqueId val="{00000000-BFB6-434A-87CE-3FFE7987D8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71.19</c:v>
                </c:pt>
                <c:pt idx="3">
                  <c:v>77.72</c:v>
                </c:pt>
                <c:pt idx="4">
                  <c:v>86.61</c:v>
                </c:pt>
              </c:numCache>
            </c:numRef>
          </c:val>
          <c:smooth val="0"/>
          <c:extLst>
            <c:ext xmlns:c16="http://schemas.microsoft.com/office/drawing/2014/chart" uri="{C3380CC4-5D6E-409C-BE32-E72D297353CC}">
              <c16:uniqueId val="{00000001-BFB6-434A-87CE-3FFE7987D8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451.68</c:v>
                </c:pt>
                <c:pt idx="3">
                  <c:v>439.23</c:v>
                </c:pt>
                <c:pt idx="4">
                  <c:v>395.31</c:v>
                </c:pt>
              </c:numCache>
            </c:numRef>
          </c:val>
          <c:extLst>
            <c:ext xmlns:c16="http://schemas.microsoft.com/office/drawing/2014/chart" uri="{C3380CC4-5D6E-409C-BE32-E72D297353CC}">
              <c16:uniqueId val="{00000000-EF20-4FFB-85F5-F8CE7DC3300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517.34</c:v>
                </c:pt>
                <c:pt idx="3">
                  <c:v>485.6</c:v>
                </c:pt>
                <c:pt idx="4">
                  <c:v>463.93</c:v>
                </c:pt>
              </c:numCache>
            </c:numRef>
          </c:val>
          <c:smooth val="0"/>
          <c:extLst>
            <c:ext xmlns:c16="http://schemas.microsoft.com/office/drawing/2014/chart" uri="{C3380CC4-5D6E-409C-BE32-E72D297353CC}">
              <c16:uniqueId val="{00000001-EF20-4FFB-85F5-F8CE7DC3300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111.75</c:v>
                </c:pt>
                <c:pt idx="3">
                  <c:v>110.28</c:v>
                </c:pt>
                <c:pt idx="4">
                  <c:v>116.26</c:v>
                </c:pt>
              </c:numCache>
            </c:numRef>
          </c:val>
          <c:extLst>
            <c:ext xmlns:c16="http://schemas.microsoft.com/office/drawing/2014/chart" uri="{C3380CC4-5D6E-409C-BE32-E72D297353CC}">
              <c16:uniqueId val="{00000000-50E0-4D12-B126-F57E45D2739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99.89</c:v>
                </c:pt>
                <c:pt idx="3">
                  <c:v>99.95</c:v>
                </c:pt>
                <c:pt idx="4">
                  <c:v>103.4</c:v>
                </c:pt>
              </c:numCache>
            </c:numRef>
          </c:val>
          <c:smooth val="0"/>
          <c:extLst>
            <c:ext xmlns:c16="http://schemas.microsoft.com/office/drawing/2014/chart" uri="{C3380CC4-5D6E-409C-BE32-E72D297353CC}">
              <c16:uniqueId val="{00000001-50E0-4D12-B126-F57E45D2739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138.72</c:v>
                </c:pt>
                <c:pt idx="3">
                  <c:v>137.88</c:v>
                </c:pt>
                <c:pt idx="4">
                  <c:v>133.82</c:v>
                </c:pt>
              </c:numCache>
            </c:numRef>
          </c:val>
          <c:extLst>
            <c:ext xmlns:c16="http://schemas.microsoft.com/office/drawing/2014/chart" uri="{C3380CC4-5D6E-409C-BE32-E72D297353CC}">
              <c16:uniqueId val="{00000000-0DA1-40A2-93F4-3422FAB782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112.4</c:v>
                </c:pt>
                <c:pt idx="3">
                  <c:v>110.21</c:v>
                </c:pt>
                <c:pt idx="4">
                  <c:v>110.26</c:v>
                </c:pt>
              </c:numCache>
            </c:numRef>
          </c:val>
          <c:smooth val="0"/>
          <c:extLst>
            <c:ext xmlns:c16="http://schemas.microsoft.com/office/drawing/2014/chart" uri="{C3380CC4-5D6E-409C-BE32-E72D297353CC}">
              <c16:uniqueId val="{00000001-0DA1-40A2-93F4-3422FAB782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習志野市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Aa</v>
      </c>
      <c r="X8" s="65"/>
      <c r="Y8" s="65"/>
      <c r="Z8" s="65"/>
      <c r="AA8" s="65"/>
      <c r="AB8" s="65"/>
      <c r="AC8" s="65"/>
      <c r="AD8" s="66" t="str">
        <f>データ!$M$6</f>
        <v>自治体職員</v>
      </c>
      <c r="AE8" s="66"/>
      <c r="AF8" s="66"/>
      <c r="AG8" s="66"/>
      <c r="AH8" s="66"/>
      <c r="AI8" s="66"/>
      <c r="AJ8" s="66"/>
      <c r="AK8" s="3"/>
      <c r="AL8" s="45">
        <f>データ!S6</f>
        <v>175372</v>
      </c>
      <c r="AM8" s="45"/>
      <c r="AN8" s="45"/>
      <c r="AO8" s="45"/>
      <c r="AP8" s="45"/>
      <c r="AQ8" s="45"/>
      <c r="AR8" s="45"/>
      <c r="AS8" s="45"/>
      <c r="AT8" s="46">
        <f>データ!T6</f>
        <v>20.97</v>
      </c>
      <c r="AU8" s="46"/>
      <c r="AV8" s="46"/>
      <c r="AW8" s="46"/>
      <c r="AX8" s="46"/>
      <c r="AY8" s="46"/>
      <c r="AZ8" s="46"/>
      <c r="BA8" s="46"/>
      <c r="BB8" s="46">
        <f>データ!U6</f>
        <v>8362.99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71.56</v>
      </c>
      <c r="J10" s="46"/>
      <c r="K10" s="46"/>
      <c r="L10" s="46"/>
      <c r="M10" s="46"/>
      <c r="N10" s="46"/>
      <c r="O10" s="46"/>
      <c r="P10" s="46">
        <f>データ!P6</f>
        <v>95.55</v>
      </c>
      <c r="Q10" s="46"/>
      <c r="R10" s="46"/>
      <c r="S10" s="46"/>
      <c r="T10" s="46"/>
      <c r="U10" s="46"/>
      <c r="V10" s="46"/>
      <c r="W10" s="46">
        <f>データ!Q6</f>
        <v>72.44</v>
      </c>
      <c r="X10" s="46"/>
      <c r="Y10" s="46"/>
      <c r="Z10" s="46"/>
      <c r="AA10" s="46"/>
      <c r="AB10" s="46"/>
      <c r="AC10" s="46"/>
      <c r="AD10" s="45">
        <f>データ!R6</f>
        <v>2192</v>
      </c>
      <c r="AE10" s="45"/>
      <c r="AF10" s="45"/>
      <c r="AG10" s="45"/>
      <c r="AH10" s="45"/>
      <c r="AI10" s="45"/>
      <c r="AJ10" s="45"/>
      <c r="AK10" s="2"/>
      <c r="AL10" s="45">
        <f>データ!V6</f>
        <v>167287</v>
      </c>
      <c r="AM10" s="45"/>
      <c r="AN10" s="45"/>
      <c r="AO10" s="45"/>
      <c r="AP10" s="45"/>
      <c r="AQ10" s="45"/>
      <c r="AR10" s="45"/>
      <c r="AS10" s="45"/>
      <c r="AT10" s="46">
        <f>データ!W6</f>
        <v>15.36</v>
      </c>
      <c r="AU10" s="46"/>
      <c r="AV10" s="46"/>
      <c r="AW10" s="46"/>
      <c r="AX10" s="46"/>
      <c r="AY10" s="46"/>
      <c r="AZ10" s="46"/>
      <c r="BA10" s="46"/>
      <c r="BB10" s="46">
        <f>データ!X6</f>
        <v>10891.08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dLriIEoUKeeH/AJ+ASKZc1ZMkd4l+LfbZBt5qxOVah3bdVJWySrWEElPBT70emjDsfhng7lPcdJ92rrp2C1NQ==" saltValue="bFd/ZQdD+PzXaxAB+0BD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122165</v>
      </c>
      <c r="D6" s="19">
        <f t="shared" si="3"/>
        <v>46</v>
      </c>
      <c r="E6" s="19">
        <f t="shared" si="3"/>
        <v>17</v>
      </c>
      <c r="F6" s="19">
        <f t="shared" si="3"/>
        <v>1</v>
      </c>
      <c r="G6" s="19">
        <f t="shared" si="3"/>
        <v>0</v>
      </c>
      <c r="H6" s="19" t="str">
        <f t="shared" si="3"/>
        <v>千葉県　習志野市</v>
      </c>
      <c r="I6" s="19" t="str">
        <f t="shared" si="3"/>
        <v>法適用</v>
      </c>
      <c r="J6" s="19" t="str">
        <f t="shared" si="3"/>
        <v>下水道事業</v>
      </c>
      <c r="K6" s="19" t="str">
        <f t="shared" si="3"/>
        <v>公共下水道</v>
      </c>
      <c r="L6" s="19" t="str">
        <f t="shared" si="3"/>
        <v>Aa</v>
      </c>
      <c r="M6" s="19" t="str">
        <f t="shared" si="3"/>
        <v>自治体職員</v>
      </c>
      <c r="N6" s="20" t="str">
        <f t="shared" si="3"/>
        <v>-</v>
      </c>
      <c r="O6" s="20">
        <f t="shared" si="3"/>
        <v>71.56</v>
      </c>
      <c r="P6" s="20">
        <f t="shared" si="3"/>
        <v>95.55</v>
      </c>
      <c r="Q6" s="20">
        <f t="shared" si="3"/>
        <v>72.44</v>
      </c>
      <c r="R6" s="20">
        <f t="shared" si="3"/>
        <v>2192</v>
      </c>
      <c r="S6" s="20">
        <f t="shared" si="3"/>
        <v>175372</v>
      </c>
      <c r="T6" s="20">
        <f t="shared" si="3"/>
        <v>20.97</v>
      </c>
      <c r="U6" s="20">
        <f t="shared" si="3"/>
        <v>8362.99</v>
      </c>
      <c r="V6" s="20">
        <f t="shared" si="3"/>
        <v>167287</v>
      </c>
      <c r="W6" s="20">
        <f t="shared" si="3"/>
        <v>15.36</v>
      </c>
      <c r="X6" s="20">
        <f t="shared" si="3"/>
        <v>10891.08</v>
      </c>
      <c r="Y6" s="21" t="str">
        <f>IF(Y7="",NA(),Y7)</f>
        <v>-</v>
      </c>
      <c r="Z6" s="21" t="str">
        <f t="shared" ref="Z6:AH6" si="4">IF(Z7="",NA(),Z7)</f>
        <v>-</v>
      </c>
      <c r="AA6" s="21">
        <f t="shared" si="4"/>
        <v>106.76</v>
      </c>
      <c r="AB6" s="21">
        <f t="shared" si="4"/>
        <v>108.09</v>
      </c>
      <c r="AC6" s="21">
        <f t="shared" si="4"/>
        <v>109.83</v>
      </c>
      <c r="AD6" s="21" t="str">
        <f t="shared" si="4"/>
        <v>-</v>
      </c>
      <c r="AE6" s="21" t="str">
        <f t="shared" si="4"/>
        <v>-</v>
      </c>
      <c r="AF6" s="21">
        <f t="shared" si="4"/>
        <v>109</v>
      </c>
      <c r="AG6" s="21">
        <f t="shared" si="4"/>
        <v>107.09</v>
      </c>
      <c r="AH6" s="21">
        <f t="shared" si="4"/>
        <v>107.96</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0.28000000000000003</v>
      </c>
      <c r="AR6" s="21">
        <f t="shared" si="5"/>
        <v>0.59</v>
      </c>
      <c r="AS6" s="21">
        <f t="shared" si="5"/>
        <v>0.68</v>
      </c>
      <c r="AT6" s="20" t="str">
        <f>IF(AT7="","",IF(AT7="-","【-】","【"&amp;SUBSTITUTE(TEXT(AT7,"#,##0.00"),"-","△")&amp;"】"))</f>
        <v>【3.09】</v>
      </c>
      <c r="AU6" s="21" t="str">
        <f>IF(AU7="",NA(),AU7)</f>
        <v>-</v>
      </c>
      <c r="AV6" s="21" t="str">
        <f t="shared" ref="AV6:BD6" si="6">IF(AV7="",NA(),AV7)</f>
        <v>-</v>
      </c>
      <c r="AW6" s="21">
        <f t="shared" si="6"/>
        <v>45.74</v>
      </c>
      <c r="AX6" s="21">
        <f t="shared" si="6"/>
        <v>71.19</v>
      </c>
      <c r="AY6" s="21">
        <f t="shared" si="6"/>
        <v>79.81</v>
      </c>
      <c r="AZ6" s="21" t="str">
        <f t="shared" si="6"/>
        <v>-</v>
      </c>
      <c r="BA6" s="21" t="str">
        <f t="shared" si="6"/>
        <v>-</v>
      </c>
      <c r="BB6" s="21">
        <f t="shared" si="6"/>
        <v>71.19</v>
      </c>
      <c r="BC6" s="21">
        <f t="shared" si="6"/>
        <v>77.72</v>
      </c>
      <c r="BD6" s="21">
        <f t="shared" si="6"/>
        <v>86.61</v>
      </c>
      <c r="BE6" s="20" t="str">
        <f>IF(BE7="","",IF(BE7="-","【-】","【"&amp;SUBSTITUTE(TEXT(BE7,"#,##0.00"),"-","△")&amp;"】"))</f>
        <v>【71.39】</v>
      </c>
      <c r="BF6" s="21" t="str">
        <f>IF(BF7="",NA(),BF7)</f>
        <v>-</v>
      </c>
      <c r="BG6" s="21" t="str">
        <f t="shared" ref="BG6:BO6" si="7">IF(BG7="",NA(),BG7)</f>
        <v>-</v>
      </c>
      <c r="BH6" s="21">
        <f t="shared" si="7"/>
        <v>451.68</v>
      </c>
      <c r="BI6" s="21">
        <f t="shared" si="7"/>
        <v>439.23</v>
      </c>
      <c r="BJ6" s="21">
        <f t="shared" si="7"/>
        <v>395.31</v>
      </c>
      <c r="BK6" s="21" t="str">
        <f t="shared" si="7"/>
        <v>-</v>
      </c>
      <c r="BL6" s="21" t="str">
        <f t="shared" si="7"/>
        <v>-</v>
      </c>
      <c r="BM6" s="21">
        <f t="shared" si="7"/>
        <v>517.34</v>
      </c>
      <c r="BN6" s="21">
        <f t="shared" si="7"/>
        <v>485.6</v>
      </c>
      <c r="BO6" s="21">
        <f t="shared" si="7"/>
        <v>463.93</v>
      </c>
      <c r="BP6" s="20" t="str">
        <f>IF(BP7="","",IF(BP7="-","【-】","【"&amp;SUBSTITUTE(TEXT(BP7,"#,##0.00"),"-","△")&amp;"】"))</f>
        <v>【669.11】</v>
      </c>
      <c r="BQ6" s="21" t="str">
        <f>IF(BQ7="",NA(),BQ7)</f>
        <v>-</v>
      </c>
      <c r="BR6" s="21" t="str">
        <f t="shared" ref="BR6:BZ6" si="8">IF(BR7="",NA(),BR7)</f>
        <v>-</v>
      </c>
      <c r="BS6" s="21">
        <f t="shared" si="8"/>
        <v>111.75</v>
      </c>
      <c r="BT6" s="21">
        <f t="shared" si="8"/>
        <v>110.28</v>
      </c>
      <c r="BU6" s="21">
        <f t="shared" si="8"/>
        <v>116.26</v>
      </c>
      <c r="BV6" s="21" t="str">
        <f t="shared" si="8"/>
        <v>-</v>
      </c>
      <c r="BW6" s="21" t="str">
        <f t="shared" si="8"/>
        <v>-</v>
      </c>
      <c r="BX6" s="21">
        <f t="shared" si="8"/>
        <v>99.89</v>
      </c>
      <c r="BY6" s="21">
        <f t="shared" si="8"/>
        <v>99.95</v>
      </c>
      <c r="BZ6" s="21">
        <f t="shared" si="8"/>
        <v>103.4</v>
      </c>
      <c r="CA6" s="20" t="str">
        <f>IF(CA7="","",IF(CA7="-","【-】","【"&amp;SUBSTITUTE(TEXT(CA7,"#,##0.00"),"-","△")&amp;"】"))</f>
        <v>【99.73】</v>
      </c>
      <c r="CB6" s="21" t="str">
        <f>IF(CB7="",NA(),CB7)</f>
        <v>-</v>
      </c>
      <c r="CC6" s="21" t="str">
        <f t="shared" ref="CC6:CK6" si="9">IF(CC7="",NA(),CC7)</f>
        <v>-</v>
      </c>
      <c r="CD6" s="21">
        <f t="shared" si="9"/>
        <v>138.72</v>
      </c>
      <c r="CE6" s="21">
        <f t="shared" si="9"/>
        <v>137.88</v>
      </c>
      <c r="CF6" s="21">
        <f t="shared" si="9"/>
        <v>133.82</v>
      </c>
      <c r="CG6" s="21" t="str">
        <f t="shared" si="9"/>
        <v>-</v>
      </c>
      <c r="CH6" s="21" t="str">
        <f t="shared" si="9"/>
        <v>-</v>
      </c>
      <c r="CI6" s="21">
        <f t="shared" si="9"/>
        <v>112.4</v>
      </c>
      <c r="CJ6" s="21">
        <f t="shared" si="9"/>
        <v>110.21</v>
      </c>
      <c r="CK6" s="21">
        <f t="shared" si="9"/>
        <v>110.26</v>
      </c>
      <c r="CL6" s="20" t="str">
        <f>IF(CL7="","",IF(CL7="-","【-】","【"&amp;SUBSTITUTE(TEXT(CL7,"#,##0.00"),"-","△")&amp;"】"))</f>
        <v>【134.98】</v>
      </c>
      <c r="CM6" s="21" t="str">
        <f>IF(CM7="",NA(),CM7)</f>
        <v>-</v>
      </c>
      <c r="CN6" s="21" t="str">
        <f t="shared" ref="CN6:CV6" si="10">IF(CN7="",NA(),CN7)</f>
        <v>-</v>
      </c>
      <c r="CO6" s="21">
        <f t="shared" si="10"/>
        <v>234.11</v>
      </c>
      <c r="CP6" s="21">
        <f t="shared" si="10"/>
        <v>242.17</v>
      </c>
      <c r="CQ6" s="21">
        <f t="shared" si="10"/>
        <v>246.61</v>
      </c>
      <c r="CR6" s="21" t="str">
        <f t="shared" si="10"/>
        <v>-</v>
      </c>
      <c r="CS6" s="21" t="str">
        <f t="shared" si="10"/>
        <v>-</v>
      </c>
      <c r="CT6" s="21">
        <f t="shared" si="10"/>
        <v>62.97</v>
      </c>
      <c r="CU6" s="21">
        <f t="shared" si="10"/>
        <v>64.930000000000007</v>
      </c>
      <c r="CV6" s="21">
        <f t="shared" si="10"/>
        <v>65.680000000000007</v>
      </c>
      <c r="CW6" s="20" t="str">
        <f>IF(CW7="","",IF(CW7="-","【-】","【"&amp;SUBSTITUTE(TEXT(CW7,"#,##0.00"),"-","△")&amp;"】"))</f>
        <v>【59.99】</v>
      </c>
      <c r="CX6" s="21" t="str">
        <f>IF(CX7="",NA(),CX7)</f>
        <v>-</v>
      </c>
      <c r="CY6" s="21" t="str">
        <f t="shared" ref="CY6:DG6" si="11">IF(CY7="",NA(),CY7)</f>
        <v>-</v>
      </c>
      <c r="CZ6" s="21">
        <f t="shared" si="11"/>
        <v>97.48</v>
      </c>
      <c r="DA6" s="21">
        <f t="shared" si="11"/>
        <v>97.62</v>
      </c>
      <c r="DB6" s="21">
        <f t="shared" si="11"/>
        <v>97.93</v>
      </c>
      <c r="DC6" s="21" t="str">
        <f t="shared" si="11"/>
        <v>-</v>
      </c>
      <c r="DD6" s="21" t="str">
        <f t="shared" si="11"/>
        <v>-</v>
      </c>
      <c r="DE6" s="21">
        <f t="shared" si="11"/>
        <v>96.97</v>
      </c>
      <c r="DF6" s="21">
        <f t="shared" si="11"/>
        <v>97.7</v>
      </c>
      <c r="DG6" s="21">
        <f t="shared" si="11"/>
        <v>97.59</v>
      </c>
      <c r="DH6" s="20" t="str">
        <f>IF(DH7="","",IF(DH7="-","【-】","【"&amp;SUBSTITUTE(TEXT(DH7,"#,##0.00"),"-","△")&amp;"】"))</f>
        <v>【95.72】</v>
      </c>
      <c r="DI6" s="21" t="str">
        <f>IF(DI7="",NA(),DI7)</f>
        <v>-</v>
      </c>
      <c r="DJ6" s="21" t="str">
        <f t="shared" ref="DJ6:DR6" si="12">IF(DJ7="",NA(),DJ7)</f>
        <v>-</v>
      </c>
      <c r="DK6" s="21">
        <f t="shared" si="12"/>
        <v>4.2300000000000004</v>
      </c>
      <c r="DL6" s="21">
        <f t="shared" si="12"/>
        <v>8.39</v>
      </c>
      <c r="DM6" s="21">
        <f t="shared" si="12"/>
        <v>12.12</v>
      </c>
      <c r="DN6" s="21" t="str">
        <f t="shared" si="12"/>
        <v>-</v>
      </c>
      <c r="DO6" s="21" t="str">
        <f t="shared" si="12"/>
        <v>-</v>
      </c>
      <c r="DP6" s="21">
        <f t="shared" si="12"/>
        <v>24.54</v>
      </c>
      <c r="DQ6" s="21">
        <f t="shared" si="12"/>
        <v>23.38</v>
      </c>
      <c r="DR6" s="21">
        <f t="shared" si="12"/>
        <v>24.59</v>
      </c>
      <c r="DS6" s="20" t="str">
        <f>IF(DS7="","",IF(DS7="-","【-】","【"&amp;SUBSTITUTE(TEXT(DS7,"#,##0.00"),"-","△")&amp;"】"))</f>
        <v>【38.17】</v>
      </c>
      <c r="DT6" s="21" t="str">
        <f>IF(DT7="",NA(),DT7)</f>
        <v>-</v>
      </c>
      <c r="DU6" s="21" t="str">
        <f t="shared" ref="DU6:EC6" si="13">IF(DU7="",NA(),DU7)</f>
        <v>-</v>
      </c>
      <c r="DV6" s="20">
        <f t="shared" si="13"/>
        <v>0</v>
      </c>
      <c r="DW6" s="21">
        <f t="shared" si="13"/>
        <v>11.86</v>
      </c>
      <c r="DX6" s="21">
        <f t="shared" si="13"/>
        <v>13.81</v>
      </c>
      <c r="DY6" s="21" t="str">
        <f t="shared" si="13"/>
        <v>-</v>
      </c>
      <c r="DZ6" s="21" t="str">
        <f t="shared" si="13"/>
        <v>-</v>
      </c>
      <c r="EA6" s="21">
        <f t="shared" si="13"/>
        <v>7.66</v>
      </c>
      <c r="EB6" s="21">
        <f t="shared" si="13"/>
        <v>8.1999999999999993</v>
      </c>
      <c r="EC6" s="21">
        <f t="shared" si="13"/>
        <v>9.43</v>
      </c>
      <c r="ED6" s="20" t="str">
        <f>IF(ED7="","",IF(ED7="-","【-】","【"&amp;SUBSTITUTE(TEXT(ED7,"#,##0.00"),"-","△")&amp;"】"))</f>
        <v>【6.54】</v>
      </c>
      <c r="EE6" s="21" t="str">
        <f>IF(EE7="",NA(),EE7)</f>
        <v>-</v>
      </c>
      <c r="EF6" s="21" t="str">
        <f t="shared" ref="EF6:EN6" si="14">IF(EF7="",NA(),EF7)</f>
        <v>-</v>
      </c>
      <c r="EG6" s="21">
        <f t="shared" si="14"/>
        <v>0.14000000000000001</v>
      </c>
      <c r="EH6" s="21">
        <f t="shared" si="14"/>
        <v>0.1</v>
      </c>
      <c r="EI6" s="20">
        <f t="shared" si="14"/>
        <v>0</v>
      </c>
      <c r="EJ6" s="21" t="str">
        <f t="shared" si="14"/>
        <v>-</v>
      </c>
      <c r="EK6" s="21" t="str">
        <f t="shared" si="14"/>
        <v>-</v>
      </c>
      <c r="EL6" s="21">
        <f t="shared" si="14"/>
        <v>0.16</v>
      </c>
      <c r="EM6" s="21">
        <f t="shared" si="14"/>
        <v>0.14000000000000001</v>
      </c>
      <c r="EN6" s="21">
        <f t="shared" si="14"/>
        <v>0.15</v>
      </c>
      <c r="EO6" s="20" t="str">
        <f>IF(EO7="","",IF(EO7="-","【-】","【"&amp;SUBSTITUTE(TEXT(EO7,"#,##0.00"),"-","△")&amp;"】"))</f>
        <v>【0.24】</v>
      </c>
    </row>
    <row r="7" spans="1:148" s="22" customFormat="1" x14ac:dyDescent="0.2">
      <c r="A7" s="14"/>
      <c r="B7" s="23">
        <v>2021</v>
      </c>
      <c r="C7" s="23">
        <v>122165</v>
      </c>
      <c r="D7" s="23">
        <v>46</v>
      </c>
      <c r="E7" s="23">
        <v>17</v>
      </c>
      <c r="F7" s="23">
        <v>1</v>
      </c>
      <c r="G7" s="23">
        <v>0</v>
      </c>
      <c r="H7" s="23" t="s">
        <v>96</v>
      </c>
      <c r="I7" s="23" t="s">
        <v>97</v>
      </c>
      <c r="J7" s="23" t="s">
        <v>98</v>
      </c>
      <c r="K7" s="23" t="s">
        <v>99</v>
      </c>
      <c r="L7" s="23" t="s">
        <v>100</v>
      </c>
      <c r="M7" s="23" t="s">
        <v>101</v>
      </c>
      <c r="N7" s="24" t="s">
        <v>102</v>
      </c>
      <c r="O7" s="24">
        <v>71.56</v>
      </c>
      <c r="P7" s="24">
        <v>95.55</v>
      </c>
      <c r="Q7" s="24">
        <v>72.44</v>
      </c>
      <c r="R7" s="24">
        <v>2192</v>
      </c>
      <c r="S7" s="24">
        <v>175372</v>
      </c>
      <c r="T7" s="24">
        <v>20.97</v>
      </c>
      <c r="U7" s="24">
        <v>8362.99</v>
      </c>
      <c r="V7" s="24">
        <v>167287</v>
      </c>
      <c r="W7" s="24">
        <v>15.36</v>
      </c>
      <c r="X7" s="24">
        <v>10891.08</v>
      </c>
      <c r="Y7" s="24" t="s">
        <v>102</v>
      </c>
      <c r="Z7" s="24" t="s">
        <v>102</v>
      </c>
      <c r="AA7" s="24">
        <v>106.76</v>
      </c>
      <c r="AB7" s="24">
        <v>108.09</v>
      </c>
      <c r="AC7" s="24">
        <v>109.83</v>
      </c>
      <c r="AD7" s="24" t="s">
        <v>102</v>
      </c>
      <c r="AE7" s="24" t="s">
        <v>102</v>
      </c>
      <c r="AF7" s="24">
        <v>109</v>
      </c>
      <c r="AG7" s="24">
        <v>107.09</v>
      </c>
      <c r="AH7" s="24">
        <v>107.96</v>
      </c>
      <c r="AI7" s="24">
        <v>107.02</v>
      </c>
      <c r="AJ7" s="24" t="s">
        <v>102</v>
      </c>
      <c r="AK7" s="24" t="s">
        <v>102</v>
      </c>
      <c r="AL7" s="24">
        <v>0</v>
      </c>
      <c r="AM7" s="24">
        <v>0</v>
      </c>
      <c r="AN7" s="24">
        <v>0</v>
      </c>
      <c r="AO7" s="24" t="s">
        <v>102</v>
      </c>
      <c r="AP7" s="24" t="s">
        <v>102</v>
      </c>
      <c r="AQ7" s="24">
        <v>0.28000000000000003</v>
      </c>
      <c r="AR7" s="24">
        <v>0.59</v>
      </c>
      <c r="AS7" s="24">
        <v>0.68</v>
      </c>
      <c r="AT7" s="24">
        <v>3.09</v>
      </c>
      <c r="AU7" s="24" t="s">
        <v>102</v>
      </c>
      <c r="AV7" s="24" t="s">
        <v>102</v>
      </c>
      <c r="AW7" s="24">
        <v>45.74</v>
      </c>
      <c r="AX7" s="24">
        <v>71.19</v>
      </c>
      <c r="AY7" s="24">
        <v>79.81</v>
      </c>
      <c r="AZ7" s="24" t="s">
        <v>102</v>
      </c>
      <c r="BA7" s="24" t="s">
        <v>102</v>
      </c>
      <c r="BB7" s="24">
        <v>71.19</v>
      </c>
      <c r="BC7" s="24">
        <v>77.72</v>
      </c>
      <c r="BD7" s="24">
        <v>86.61</v>
      </c>
      <c r="BE7" s="24">
        <v>71.39</v>
      </c>
      <c r="BF7" s="24" t="s">
        <v>102</v>
      </c>
      <c r="BG7" s="24" t="s">
        <v>102</v>
      </c>
      <c r="BH7" s="24">
        <v>451.68</v>
      </c>
      <c r="BI7" s="24">
        <v>439.23</v>
      </c>
      <c r="BJ7" s="24">
        <v>395.31</v>
      </c>
      <c r="BK7" s="24" t="s">
        <v>102</v>
      </c>
      <c r="BL7" s="24" t="s">
        <v>102</v>
      </c>
      <c r="BM7" s="24">
        <v>517.34</v>
      </c>
      <c r="BN7" s="24">
        <v>485.6</v>
      </c>
      <c r="BO7" s="24">
        <v>463.93</v>
      </c>
      <c r="BP7" s="24">
        <v>669.11</v>
      </c>
      <c r="BQ7" s="24" t="s">
        <v>102</v>
      </c>
      <c r="BR7" s="24" t="s">
        <v>102</v>
      </c>
      <c r="BS7" s="24">
        <v>111.75</v>
      </c>
      <c r="BT7" s="24">
        <v>110.28</v>
      </c>
      <c r="BU7" s="24">
        <v>116.26</v>
      </c>
      <c r="BV7" s="24" t="s">
        <v>102</v>
      </c>
      <c r="BW7" s="24" t="s">
        <v>102</v>
      </c>
      <c r="BX7" s="24">
        <v>99.89</v>
      </c>
      <c r="BY7" s="24">
        <v>99.95</v>
      </c>
      <c r="BZ7" s="24">
        <v>103.4</v>
      </c>
      <c r="CA7" s="24">
        <v>99.73</v>
      </c>
      <c r="CB7" s="24" t="s">
        <v>102</v>
      </c>
      <c r="CC7" s="24" t="s">
        <v>102</v>
      </c>
      <c r="CD7" s="24">
        <v>138.72</v>
      </c>
      <c r="CE7" s="24">
        <v>137.88</v>
      </c>
      <c r="CF7" s="24">
        <v>133.82</v>
      </c>
      <c r="CG7" s="24" t="s">
        <v>102</v>
      </c>
      <c r="CH7" s="24" t="s">
        <v>102</v>
      </c>
      <c r="CI7" s="24">
        <v>112.4</v>
      </c>
      <c r="CJ7" s="24">
        <v>110.21</v>
      </c>
      <c r="CK7" s="24">
        <v>110.26</v>
      </c>
      <c r="CL7" s="24">
        <v>134.97999999999999</v>
      </c>
      <c r="CM7" s="24" t="s">
        <v>102</v>
      </c>
      <c r="CN7" s="24" t="s">
        <v>102</v>
      </c>
      <c r="CO7" s="24">
        <v>234.11</v>
      </c>
      <c r="CP7" s="24">
        <v>242.17</v>
      </c>
      <c r="CQ7" s="24">
        <v>246.61</v>
      </c>
      <c r="CR7" s="24" t="s">
        <v>102</v>
      </c>
      <c r="CS7" s="24" t="s">
        <v>102</v>
      </c>
      <c r="CT7" s="24">
        <v>62.97</v>
      </c>
      <c r="CU7" s="24">
        <v>64.930000000000007</v>
      </c>
      <c r="CV7" s="24">
        <v>65.680000000000007</v>
      </c>
      <c r="CW7" s="24">
        <v>59.99</v>
      </c>
      <c r="CX7" s="24" t="s">
        <v>102</v>
      </c>
      <c r="CY7" s="24" t="s">
        <v>102</v>
      </c>
      <c r="CZ7" s="24">
        <v>97.48</v>
      </c>
      <c r="DA7" s="24">
        <v>97.62</v>
      </c>
      <c r="DB7" s="24">
        <v>97.93</v>
      </c>
      <c r="DC7" s="24" t="s">
        <v>102</v>
      </c>
      <c r="DD7" s="24" t="s">
        <v>102</v>
      </c>
      <c r="DE7" s="24">
        <v>96.97</v>
      </c>
      <c r="DF7" s="24">
        <v>97.7</v>
      </c>
      <c r="DG7" s="24">
        <v>97.59</v>
      </c>
      <c r="DH7" s="24">
        <v>95.72</v>
      </c>
      <c r="DI7" s="24" t="s">
        <v>102</v>
      </c>
      <c r="DJ7" s="24" t="s">
        <v>102</v>
      </c>
      <c r="DK7" s="24">
        <v>4.2300000000000004</v>
      </c>
      <c r="DL7" s="24">
        <v>8.39</v>
      </c>
      <c r="DM7" s="24">
        <v>12.12</v>
      </c>
      <c r="DN7" s="24" t="s">
        <v>102</v>
      </c>
      <c r="DO7" s="24" t="s">
        <v>102</v>
      </c>
      <c r="DP7" s="24">
        <v>24.54</v>
      </c>
      <c r="DQ7" s="24">
        <v>23.38</v>
      </c>
      <c r="DR7" s="24">
        <v>24.59</v>
      </c>
      <c r="DS7" s="24">
        <v>38.17</v>
      </c>
      <c r="DT7" s="24" t="s">
        <v>102</v>
      </c>
      <c r="DU7" s="24" t="s">
        <v>102</v>
      </c>
      <c r="DV7" s="24">
        <v>0</v>
      </c>
      <c r="DW7" s="24">
        <v>11.86</v>
      </c>
      <c r="DX7" s="24">
        <v>13.81</v>
      </c>
      <c r="DY7" s="24" t="s">
        <v>102</v>
      </c>
      <c r="DZ7" s="24" t="s">
        <v>102</v>
      </c>
      <c r="EA7" s="24">
        <v>7.66</v>
      </c>
      <c r="EB7" s="24">
        <v>8.1999999999999993</v>
      </c>
      <c r="EC7" s="24">
        <v>9.43</v>
      </c>
      <c r="ED7" s="24">
        <v>6.54</v>
      </c>
      <c r="EE7" s="24" t="s">
        <v>102</v>
      </c>
      <c r="EF7" s="24" t="s">
        <v>102</v>
      </c>
      <c r="EG7" s="24">
        <v>0.14000000000000001</v>
      </c>
      <c r="EH7" s="24">
        <v>0.1</v>
      </c>
      <c r="EI7" s="24">
        <v>0</v>
      </c>
      <c r="EJ7" s="24" t="s">
        <v>102</v>
      </c>
      <c r="EK7" s="24" t="s">
        <v>102</v>
      </c>
      <c r="EL7" s="24">
        <v>0.16</v>
      </c>
      <c r="EM7" s="24">
        <v>0.14000000000000001</v>
      </c>
      <c r="EN7" s="24">
        <v>0.15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2023-02-21T05:40:05Z</cp:lastPrinted>
  <dcterms:created xsi:type="dcterms:W3CDTF">2023-01-12T23:28:50Z</dcterms:created>
  <dcterms:modified xsi:type="dcterms:W3CDTF">2023-02-21T05:41:04Z</dcterms:modified>
  <cp:category/>
</cp:coreProperties>
</file>