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1 下水道（公共）済\"/>
    </mc:Choice>
  </mc:AlternateContent>
  <xr:revisionPtr revIDLastSave="0" documentId="13_ncr:1_{BED10383-6EE6-4EF6-9C4B-662ADEF14E01}" xr6:coauthVersionLast="47" xr6:coauthVersionMax="47" xr10:uidLastSave="{00000000-0000-0000-0000-000000000000}"/>
  <workbookProtection workbookAlgorithmName="SHA-512" workbookHashValue="GZ0VBdfLwrN85nFY02DLdB6cnnfGfg+nQpmBjMrJ452gS3qpYPJ1FsLxGaPYqbfH4tz8pYG7j+Gxs2rXhguuDQ==" workbookSaltValue="fetwNBrDlYuOBXEGqzZy5g=="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H85" i="4"/>
  <c r="G85" i="4"/>
  <c r="E85" i="4"/>
  <c r="BB10" i="4"/>
  <c r="W10" i="4"/>
  <c r="P10" i="4"/>
  <c r="BB8" i="4"/>
  <c r="AT8" i="4"/>
  <c r="AD8" i="4"/>
  <c r="W8" i="4"/>
  <c r="P8" i="4"/>
  <c r="B8" i="4"/>
  <c r="B6" i="4"/>
</calcChain>
</file>

<file path=xl/sharedStrings.xml><?xml version="1.0" encoding="utf-8"?>
<sst xmlns="http://schemas.openxmlformats.org/spreadsheetml/2006/main" count="299" uniqueCount="118">
  <si>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</si>
  <si>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</si>
  <si>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</si>
  <si>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</si>
  <si>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</si>
  <si>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</si>
  <si>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</si>
  <si>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</si>
  <si>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</si>
  <si>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</si>
  <si>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</si>
  <si>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</si>
  <si>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</si>
  <si>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</si>
  <si>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</si>
  <si>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</si>
  <si>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</si>
  <si>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</si>
  <si>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</si>
  <si>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</si>
  <si>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</si>
  <si>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</si>
  <si>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</si>
  <si>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</si>
  <si>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</si>
  <si>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</si>
  <si>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</si>
  <si>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</si>
  <si>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</si>
  <si>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</si>
  <si>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</si>
  <si>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</si>
  <si>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</si>
  <si>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</si>
  <si>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</si>
  <si>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</si>
  <si>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</si>
  <si>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</si>
  <si>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</si>
  <si>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</si>
  <si>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</si>
  <si>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</si>
  <si>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</si>
  <si>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</si>
  <si>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</si>
  <si>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</si>
  <si>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</si>
  <si>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</si>
  <si>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</si>
  <si>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</si>
  <si>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</si>
  <si>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</si>
  <si>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</si>
  <si>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</si>
  <si>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</si>
  <si>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</si>
  <si>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</si>
  <si>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</si>
  <si>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</si>
  <si>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</si>
  <si>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</si>
  <si>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</si>
  <si>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</si>
  <si>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</si>
  <si>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</si>
  <si>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</si>
  <si>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</si>
  <si>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</si>
  <si>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</si>
  <si>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</si>
  <si>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</si>
  <si>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</si>
  <si>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</si>
  <si>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</si>
  <si>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</si>
  <si>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</si>
  <si>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</si>
  <si>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</si>
  <si>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</si>
  <si>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</si>
  <si>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</si>
  <si>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</si>
  <si>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</si>
  <si>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</si>
  <si>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</si>
  <si>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</si>
  <si>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</si>
  <si>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</si>
  <si>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</si>
  <si>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</si>
  <si>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</si>
  <si>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</si>
  <si>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</si>
  <si>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</si>
  <si>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</si>
  <si>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</si>
  <si>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八街市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</si>
  <si>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</si>
  <si>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</si>
  <si>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</si>
  <si>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</si>
  <si>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</si>
  <si>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</si>
  <si>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</si>
  <si>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</si>
  <si>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</si>
  <si>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</si>
  <si>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</si>
  <si>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</si>
  <si>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</si>
  <si>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</si>
  <si>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</si>
  <si>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</si>
  <si>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</si>
  <si>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</si>
  <si>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経常収支比率は100％を超え、累積欠損金比率も0％となっており、また、汚水処理原価も類似団体平均値を下回ってはいるものの、経費回収率は89.42％と100％を下回っていることから、本来は使用料収入で賄うべきコストについて、一般会計からの繰入金などで賄っていることが確認できる。
また、企業債残高対事業規模比率は1,451.21％で、企業債現在高合計のうち29.2％を占める雨水排水施設の整備に係る企業債現在高を除いて算定すると994.93％まで減少するものの、依然として類似団体平均値を大きく上回っており、この点からも、使用料の見直しを含めた経営改善を行って行く必要があるものと考えられる。
なお、流動比率は41.80％と100％を大きく下回っているが、流動負債のうち76.6％を建設改良債の償還金が占めており、これを除いて算定した場合の流動比率は178.91％と100％を超えるため、このことをもって、直ちに経営の健全性が損なわれているとは言えないものと捉えている。</t>
    <phoneticPr fontId="4"/>
  </si>
  <si>
    <t>有形固定資産減価償却率は6.61％と類似団体平均値を大きく下回っているが、これは、令和2年度の法適用から期間が経過していないことが原因であると考えられ、今後、この値は上昇していくことが予測されるため、その推移を注視していく必要がある。
また、管渠老朽化率、管渠改善率はいずれも0％であるが、最も古い管渠の建設が昭和52年度であり、令和8年度以降は法定耐用年数を超える管渠が増加していくことになるため、ストックマネジメント計画を策定し、管渠の老朽化具合を順次調査するなど、管渠の改善に向けての準備を進めているところである。</t>
    <phoneticPr fontId="4"/>
  </si>
  <si>
    <t>下水道事業の経営の健全性は当面保たれてはいるものの、それは一般会計からの繰入金に負うところが大きく、今後、人口減少に伴う処理水量の減少や管渠などの下水道施設の老朽化が加速していくことが予測されることを踏まえると、更なるコストの削減や投資の効率化を徹底し、その上で、使用料の見直しを検討する必要があるもの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</si>
</sst>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6D7-4C15-967A-EDCAC8C16B6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0.15</c:v>
                </c:pt>
              </c:numCache>
            </c:numRef>
          </c:val>
          <c:smooth val="0"/>
          <c:extLst>
            <c:ext xmlns:c16="http://schemas.microsoft.com/office/drawing/2014/chart" uri="{C3380CC4-5D6E-409C-BE32-E72D297353CC}">
              <c16:uniqueId val="{00000001-D6D7-4C15-967A-EDCAC8C16B6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116.41</c:v>
                </c:pt>
                <c:pt idx="4">
                  <c:v>122.72</c:v>
                </c:pt>
              </c:numCache>
            </c:numRef>
          </c:val>
          <c:extLst>
            <c:ext xmlns:c16="http://schemas.microsoft.com/office/drawing/2014/chart" uri="{C3380CC4-5D6E-409C-BE32-E72D297353CC}">
              <c16:uniqueId val="{00000000-9529-4763-90A5-88C503ACBB5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c:v>
                </c:pt>
                <c:pt idx="4">
                  <c:v>106.22</c:v>
                </c:pt>
              </c:numCache>
            </c:numRef>
          </c:val>
          <c:smooth val="0"/>
          <c:extLst>
            <c:ext xmlns:c16="http://schemas.microsoft.com/office/drawing/2014/chart" uri="{C3380CC4-5D6E-409C-BE32-E72D297353CC}">
              <c16:uniqueId val="{00000001-9529-4763-90A5-88C503ACBB5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3.36</c:v>
                </c:pt>
                <c:pt idx="4">
                  <c:v>6.61</c:v>
                </c:pt>
              </c:numCache>
            </c:numRef>
          </c:val>
          <c:extLst>
            <c:ext xmlns:c16="http://schemas.microsoft.com/office/drawing/2014/chart" uri="{C3380CC4-5D6E-409C-BE32-E72D297353CC}">
              <c16:uniqueId val="{00000000-48BE-44F1-95D5-99E29F49A57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20.78</c:v>
                </c:pt>
                <c:pt idx="4">
                  <c:v>23.54</c:v>
                </c:pt>
              </c:numCache>
            </c:numRef>
          </c:val>
          <c:smooth val="0"/>
          <c:extLst>
            <c:ext xmlns:c16="http://schemas.microsoft.com/office/drawing/2014/chart" uri="{C3380CC4-5D6E-409C-BE32-E72D297353CC}">
              <c16:uniqueId val="{00000001-48BE-44F1-95D5-99E29F49A57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115-49EA-A8E0-BDE11A2FFBC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1.34</c:v>
                </c:pt>
                <c:pt idx="4">
                  <c:v>1.5</c:v>
                </c:pt>
              </c:numCache>
            </c:numRef>
          </c:val>
          <c:smooth val="0"/>
          <c:extLst>
            <c:ext xmlns:c16="http://schemas.microsoft.com/office/drawing/2014/chart" uri="{C3380CC4-5D6E-409C-BE32-E72D297353CC}">
              <c16:uniqueId val="{00000001-8115-49EA-A8E0-BDE11A2FFBC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ACD-449D-B49B-716A9ACF03F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18.36</c:v>
                </c:pt>
                <c:pt idx="4">
                  <c:v>18.010000000000002</c:v>
                </c:pt>
              </c:numCache>
            </c:numRef>
          </c:val>
          <c:smooth val="0"/>
          <c:extLst>
            <c:ext xmlns:c16="http://schemas.microsoft.com/office/drawing/2014/chart" uri="{C3380CC4-5D6E-409C-BE32-E72D297353CC}">
              <c16:uniqueId val="{00000001-9ACD-449D-B49B-716A9ACF03F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31.93</c:v>
                </c:pt>
                <c:pt idx="4">
                  <c:v>41.8</c:v>
                </c:pt>
              </c:numCache>
            </c:numRef>
          </c:val>
          <c:extLst>
            <c:ext xmlns:c16="http://schemas.microsoft.com/office/drawing/2014/chart" uri="{C3380CC4-5D6E-409C-BE32-E72D297353CC}">
              <c16:uniqueId val="{00000000-E0DA-43F3-AB0D-51BE8C9F860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55.6</c:v>
                </c:pt>
                <c:pt idx="4">
                  <c:v>59.4</c:v>
                </c:pt>
              </c:numCache>
            </c:numRef>
          </c:val>
          <c:smooth val="0"/>
          <c:extLst>
            <c:ext xmlns:c16="http://schemas.microsoft.com/office/drawing/2014/chart" uri="{C3380CC4-5D6E-409C-BE32-E72D297353CC}">
              <c16:uniqueId val="{00000001-E0DA-43F3-AB0D-51BE8C9F860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1681.97</c:v>
                </c:pt>
                <c:pt idx="4">
                  <c:v>1451.21</c:v>
                </c:pt>
              </c:numCache>
            </c:numRef>
          </c:val>
          <c:extLst>
            <c:ext xmlns:c16="http://schemas.microsoft.com/office/drawing/2014/chart" uri="{C3380CC4-5D6E-409C-BE32-E72D297353CC}">
              <c16:uniqueId val="{00000000-E7BB-4F6E-B069-A05FB60A0BF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789.08</c:v>
                </c:pt>
                <c:pt idx="4">
                  <c:v>747.84</c:v>
                </c:pt>
              </c:numCache>
            </c:numRef>
          </c:val>
          <c:smooth val="0"/>
          <c:extLst>
            <c:ext xmlns:c16="http://schemas.microsoft.com/office/drawing/2014/chart" uri="{C3380CC4-5D6E-409C-BE32-E72D297353CC}">
              <c16:uniqueId val="{00000001-E7BB-4F6E-B069-A05FB60A0BF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86.81</c:v>
                </c:pt>
                <c:pt idx="4">
                  <c:v>89.42</c:v>
                </c:pt>
              </c:numCache>
            </c:numRef>
          </c:val>
          <c:extLst>
            <c:ext xmlns:c16="http://schemas.microsoft.com/office/drawing/2014/chart" uri="{C3380CC4-5D6E-409C-BE32-E72D297353CC}">
              <c16:uniqueId val="{00000000-86B4-418D-9AB8-D526A21991C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88.25</c:v>
                </c:pt>
                <c:pt idx="4">
                  <c:v>90.17</c:v>
                </c:pt>
              </c:numCache>
            </c:numRef>
          </c:val>
          <c:smooth val="0"/>
          <c:extLst>
            <c:ext xmlns:c16="http://schemas.microsoft.com/office/drawing/2014/chart" uri="{C3380CC4-5D6E-409C-BE32-E72D297353CC}">
              <c16:uniqueId val="{00000001-86B4-418D-9AB8-D526A21991C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160.54</c:v>
                </c:pt>
                <c:pt idx="4">
                  <c:v>156.74</c:v>
                </c:pt>
              </c:numCache>
            </c:numRef>
          </c:val>
          <c:extLst>
            <c:ext xmlns:c16="http://schemas.microsoft.com/office/drawing/2014/chart" uri="{C3380CC4-5D6E-409C-BE32-E72D297353CC}">
              <c16:uniqueId val="{00000000-59F4-4B8D-8994-23F9601B04F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176.37</c:v>
                </c:pt>
                <c:pt idx="4">
                  <c:v>173.17</c:v>
                </c:pt>
              </c:numCache>
            </c:numRef>
          </c:val>
          <c:smooth val="0"/>
          <c:extLst>
            <c:ext xmlns:c16="http://schemas.microsoft.com/office/drawing/2014/chart" uri="{C3380CC4-5D6E-409C-BE32-E72D297353CC}">
              <c16:uniqueId val="{00000001-59F4-4B8D-8994-23F9601B04F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8C-41D2-AF4C-73D0CD0BFB4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56.72</c:v>
                </c:pt>
                <c:pt idx="4">
                  <c:v>56.43</c:v>
                </c:pt>
              </c:numCache>
            </c:numRef>
          </c:val>
          <c:smooth val="0"/>
          <c:extLst>
            <c:ext xmlns:c16="http://schemas.microsoft.com/office/drawing/2014/chart" uri="{C3380CC4-5D6E-409C-BE32-E72D297353CC}">
              <c16:uniqueId val="{00000001-168C-41D2-AF4C-73D0CD0BFB4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92.34</c:v>
                </c:pt>
                <c:pt idx="4">
                  <c:v>94.07</c:v>
                </c:pt>
              </c:numCache>
            </c:numRef>
          </c:val>
          <c:extLst>
            <c:ext xmlns:c16="http://schemas.microsoft.com/office/drawing/2014/chart" uri="{C3380CC4-5D6E-409C-BE32-E72D297353CC}">
              <c16:uniqueId val="{00000000-A1A2-45C6-A54C-9337985B4C5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90.72</c:v>
                </c:pt>
                <c:pt idx="4">
                  <c:v>91.07</c:v>
                </c:pt>
              </c:numCache>
            </c:numRef>
          </c:val>
          <c:smooth val="0"/>
          <c:extLst>
            <c:ext xmlns:c16="http://schemas.microsoft.com/office/drawing/2014/chart" uri="{C3380CC4-5D6E-409C-BE32-E72D297353CC}">
              <c16:uniqueId val="{00000001-A1A2-45C6-A54C-9337985B4C5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千葉県　八街市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6">
        <f>データ!S6</f>
        <v>67739</v>
      </c>
      <c r="AM8" s="46"/>
      <c r="AN8" s="46"/>
      <c r="AO8" s="46"/>
      <c r="AP8" s="46"/>
      <c r="AQ8" s="46"/>
      <c r="AR8" s="46"/>
      <c r="AS8" s="46"/>
      <c r="AT8" s="45">
        <f>データ!T6</f>
        <v>74.94</v>
      </c>
      <c r="AU8" s="45"/>
      <c r="AV8" s="45"/>
      <c r="AW8" s="45"/>
      <c r="AX8" s="45"/>
      <c r="AY8" s="45"/>
      <c r="AZ8" s="45"/>
      <c r="BA8" s="45"/>
      <c r="BB8" s="45">
        <f>データ!U6</f>
        <v>903.91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69.91</v>
      </c>
      <c r="J10" s="45"/>
      <c r="K10" s="45"/>
      <c r="L10" s="45"/>
      <c r="M10" s="45"/>
      <c r="N10" s="45"/>
      <c r="O10" s="45"/>
      <c r="P10" s="45">
        <f>データ!P6</f>
        <v>28.14</v>
      </c>
      <c r="Q10" s="45"/>
      <c r="R10" s="45"/>
      <c r="S10" s="45"/>
      <c r="T10" s="45"/>
      <c r="U10" s="45"/>
      <c r="V10" s="45"/>
      <c r="W10" s="45">
        <f>データ!Q6</f>
        <v>82.16</v>
      </c>
      <c r="X10" s="45"/>
      <c r="Y10" s="45"/>
      <c r="Z10" s="45"/>
      <c r="AA10" s="45"/>
      <c r="AB10" s="45"/>
      <c r="AC10" s="45"/>
      <c r="AD10" s="46">
        <f>データ!R6</f>
        <v>2750</v>
      </c>
      <c r="AE10" s="46"/>
      <c r="AF10" s="46"/>
      <c r="AG10" s="46"/>
      <c r="AH10" s="46"/>
      <c r="AI10" s="46"/>
      <c r="AJ10" s="46"/>
      <c r="AK10" s="2"/>
      <c r="AL10" s="46">
        <f>データ!V6</f>
        <v>18982</v>
      </c>
      <c r="AM10" s="46"/>
      <c r="AN10" s="46"/>
      <c r="AO10" s="46"/>
      <c r="AP10" s="46"/>
      <c r="AQ10" s="46"/>
      <c r="AR10" s="46"/>
      <c r="AS10" s="46"/>
      <c r="AT10" s="45">
        <f>データ!W6</f>
        <v>4.54</v>
      </c>
      <c r="AU10" s="45"/>
      <c r="AV10" s="45"/>
      <c r="AW10" s="45"/>
      <c r="AX10" s="45"/>
      <c r="AY10" s="45"/>
      <c r="AZ10" s="45"/>
      <c r="BA10" s="45"/>
      <c r="BB10" s="45">
        <f>データ!X6</f>
        <v>4181.0600000000004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O9v5YcgeM9X5W8qKwbcnZnUcnYwI2LrTYkciVrNfXbdFiNv566T2zQ0q47e9BnRSnrW8/5dPZc7vALQTawRFUg==" saltValue="XhNIR6n3oRjTrD60v7Aub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122301</v>
      </c>
      <c r="D6" s="19">
        <f t="shared" si="3"/>
        <v>46</v>
      </c>
      <c r="E6" s="19">
        <f t="shared" si="3"/>
        <v>17</v>
      </c>
      <c r="F6" s="19">
        <f t="shared" si="3"/>
        <v>1</v>
      </c>
      <c r="G6" s="19">
        <f t="shared" si="3"/>
        <v>0</v>
      </c>
      <c r="H6" s="19" t="str">
        <f t="shared" si="3"/>
        <v>千葉県　八街市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69.91</v>
      </c>
      <c r="P6" s="20">
        <f t="shared" si="3"/>
        <v>28.14</v>
      </c>
      <c r="Q6" s="20">
        <f t="shared" si="3"/>
        <v>82.16</v>
      </c>
      <c r="R6" s="20">
        <f t="shared" si="3"/>
        <v>2750</v>
      </c>
      <c r="S6" s="20">
        <f t="shared" si="3"/>
        <v>67739</v>
      </c>
      <c r="T6" s="20">
        <f t="shared" si="3"/>
        <v>74.94</v>
      </c>
      <c r="U6" s="20">
        <f t="shared" si="3"/>
        <v>903.91</v>
      </c>
      <c r="V6" s="20">
        <f t="shared" si="3"/>
        <v>18982</v>
      </c>
      <c r="W6" s="20">
        <f t="shared" si="3"/>
        <v>4.54</v>
      </c>
      <c r="X6" s="20">
        <f t="shared" si="3"/>
        <v>4181.0600000000004</v>
      </c>
      <c r="Y6" s="21" t="str">
        <f>IF(Y7="",NA(),Y7)</f>
        <v>-</v>
      </c>
      <c r="Z6" s="21" t="str">
        <f t="shared" ref="Z6:AH6" si="4">IF(Z7="",NA(),Z7)</f>
        <v>-</v>
      </c>
      <c r="AA6" s="21" t="str">
        <f t="shared" si="4"/>
        <v>-</v>
      </c>
      <c r="AB6" s="21">
        <f t="shared" si="4"/>
        <v>116.41</v>
      </c>
      <c r="AC6" s="21">
        <f t="shared" si="4"/>
        <v>122.72</v>
      </c>
      <c r="AD6" s="21" t="str">
        <f t="shared" si="4"/>
        <v>-</v>
      </c>
      <c r="AE6" s="21" t="str">
        <f t="shared" si="4"/>
        <v>-</v>
      </c>
      <c r="AF6" s="21" t="str">
        <f t="shared" si="4"/>
        <v>-</v>
      </c>
      <c r="AG6" s="21">
        <f t="shared" si="4"/>
        <v>106.5</v>
      </c>
      <c r="AH6" s="21">
        <f t="shared" si="4"/>
        <v>106.22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18.36</v>
      </c>
      <c r="AS6" s="21">
        <f t="shared" si="5"/>
        <v>18.010000000000002</v>
      </c>
      <c r="AT6" s="20" t="str">
        <f>IF(AT7="","",IF(AT7="-","【-】","【"&amp;SUBSTITUTE(TEXT(AT7,"#,##0.00"),"-","△")&amp;"】"))</f>
        <v>【3.09】</v>
      </c>
      <c r="AU6" s="21" t="str">
        <f>IF(AU7="",NA(),AU7)</f>
        <v>-</v>
      </c>
      <c r="AV6" s="21" t="str">
        <f t="shared" ref="AV6:BD6" si="6">IF(AV7="",NA(),AV7)</f>
        <v>-</v>
      </c>
      <c r="AW6" s="21" t="str">
        <f t="shared" si="6"/>
        <v>-</v>
      </c>
      <c r="AX6" s="21">
        <f t="shared" si="6"/>
        <v>31.93</v>
      </c>
      <c r="AY6" s="21">
        <f t="shared" si="6"/>
        <v>41.8</v>
      </c>
      <c r="AZ6" s="21" t="str">
        <f t="shared" si="6"/>
        <v>-</v>
      </c>
      <c r="BA6" s="21" t="str">
        <f t="shared" si="6"/>
        <v>-</v>
      </c>
      <c r="BB6" s="21" t="str">
        <f t="shared" si="6"/>
        <v>-</v>
      </c>
      <c r="BC6" s="21">
        <f t="shared" si="6"/>
        <v>55.6</v>
      </c>
      <c r="BD6" s="21">
        <f t="shared" si="6"/>
        <v>59.4</v>
      </c>
      <c r="BE6" s="20" t="str">
        <f>IF(BE7="","",IF(BE7="-","【-】","【"&amp;SUBSTITUTE(TEXT(BE7,"#,##0.00"),"-","△")&amp;"】"))</f>
        <v>【71.39】</v>
      </c>
      <c r="BF6" s="21" t="str">
        <f>IF(BF7="",NA(),BF7)</f>
        <v>-</v>
      </c>
      <c r="BG6" s="21" t="str">
        <f t="shared" ref="BG6:BO6" si="7">IF(BG7="",NA(),BG7)</f>
        <v>-</v>
      </c>
      <c r="BH6" s="21" t="str">
        <f t="shared" si="7"/>
        <v>-</v>
      </c>
      <c r="BI6" s="21">
        <f t="shared" si="7"/>
        <v>1681.97</v>
      </c>
      <c r="BJ6" s="21">
        <f t="shared" si="7"/>
        <v>1451.21</v>
      </c>
      <c r="BK6" s="21" t="str">
        <f t="shared" si="7"/>
        <v>-</v>
      </c>
      <c r="BL6" s="21" t="str">
        <f t="shared" si="7"/>
        <v>-</v>
      </c>
      <c r="BM6" s="21" t="str">
        <f t="shared" si="7"/>
        <v>-</v>
      </c>
      <c r="BN6" s="21">
        <f t="shared" si="7"/>
        <v>789.08</v>
      </c>
      <c r="BO6" s="21">
        <f t="shared" si="7"/>
        <v>747.84</v>
      </c>
      <c r="BP6" s="20" t="str">
        <f>IF(BP7="","",IF(BP7="-","【-】","【"&amp;SUBSTITUTE(TEXT(BP7,"#,##0.00"),"-","△")&amp;"】"))</f>
        <v>【669.11】</v>
      </c>
      <c r="BQ6" s="21" t="str">
        <f>IF(BQ7="",NA(),BQ7)</f>
        <v>-</v>
      </c>
      <c r="BR6" s="21" t="str">
        <f t="shared" ref="BR6:BZ6" si="8">IF(BR7="",NA(),BR7)</f>
        <v>-</v>
      </c>
      <c r="BS6" s="21" t="str">
        <f t="shared" si="8"/>
        <v>-</v>
      </c>
      <c r="BT6" s="21">
        <f t="shared" si="8"/>
        <v>86.81</v>
      </c>
      <c r="BU6" s="21">
        <f t="shared" si="8"/>
        <v>89.42</v>
      </c>
      <c r="BV6" s="21" t="str">
        <f t="shared" si="8"/>
        <v>-</v>
      </c>
      <c r="BW6" s="21" t="str">
        <f t="shared" si="8"/>
        <v>-</v>
      </c>
      <c r="BX6" s="21" t="str">
        <f t="shared" si="8"/>
        <v>-</v>
      </c>
      <c r="BY6" s="21">
        <f t="shared" si="8"/>
        <v>88.25</v>
      </c>
      <c r="BZ6" s="21">
        <f t="shared" si="8"/>
        <v>90.17</v>
      </c>
      <c r="CA6" s="20" t="str">
        <f>IF(CA7="","",IF(CA7="-","【-】","【"&amp;SUBSTITUTE(TEXT(CA7,"#,##0.00"),"-","△")&amp;"】"))</f>
        <v>【99.73】</v>
      </c>
      <c r="CB6" s="21" t="str">
        <f>IF(CB7="",NA(),CB7)</f>
        <v>-</v>
      </c>
      <c r="CC6" s="21" t="str">
        <f t="shared" ref="CC6:CK6" si="9">IF(CC7="",NA(),CC7)</f>
        <v>-</v>
      </c>
      <c r="CD6" s="21" t="str">
        <f t="shared" si="9"/>
        <v>-</v>
      </c>
      <c r="CE6" s="21">
        <f t="shared" si="9"/>
        <v>160.54</v>
      </c>
      <c r="CF6" s="21">
        <f t="shared" si="9"/>
        <v>156.74</v>
      </c>
      <c r="CG6" s="21" t="str">
        <f t="shared" si="9"/>
        <v>-</v>
      </c>
      <c r="CH6" s="21" t="str">
        <f t="shared" si="9"/>
        <v>-</v>
      </c>
      <c r="CI6" s="21" t="str">
        <f t="shared" si="9"/>
        <v>-</v>
      </c>
      <c r="CJ6" s="21">
        <f t="shared" si="9"/>
        <v>176.37</v>
      </c>
      <c r="CK6" s="21">
        <f t="shared" si="9"/>
        <v>173.17</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56.72</v>
      </c>
      <c r="CV6" s="21">
        <f t="shared" si="10"/>
        <v>56.43</v>
      </c>
      <c r="CW6" s="20" t="str">
        <f>IF(CW7="","",IF(CW7="-","【-】","【"&amp;SUBSTITUTE(TEXT(CW7,"#,##0.00"),"-","△")&amp;"】"))</f>
        <v>【59.99】</v>
      </c>
      <c r="CX6" s="21" t="str">
        <f>IF(CX7="",NA(),CX7)</f>
        <v>-</v>
      </c>
      <c r="CY6" s="21" t="str">
        <f t="shared" ref="CY6:DG6" si="11">IF(CY7="",NA(),CY7)</f>
        <v>-</v>
      </c>
      <c r="CZ6" s="21" t="str">
        <f t="shared" si="11"/>
        <v>-</v>
      </c>
      <c r="DA6" s="21">
        <f t="shared" si="11"/>
        <v>92.34</v>
      </c>
      <c r="DB6" s="21">
        <f t="shared" si="11"/>
        <v>94.07</v>
      </c>
      <c r="DC6" s="21" t="str">
        <f t="shared" si="11"/>
        <v>-</v>
      </c>
      <c r="DD6" s="21" t="str">
        <f t="shared" si="11"/>
        <v>-</v>
      </c>
      <c r="DE6" s="21" t="str">
        <f t="shared" si="11"/>
        <v>-</v>
      </c>
      <c r="DF6" s="21">
        <f t="shared" si="11"/>
        <v>90.72</v>
      </c>
      <c r="DG6" s="21">
        <f t="shared" si="11"/>
        <v>91.07</v>
      </c>
      <c r="DH6" s="20" t="str">
        <f>IF(DH7="","",IF(DH7="-","【-】","【"&amp;SUBSTITUTE(TEXT(DH7,"#,##0.00"),"-","△")&amp;"】"))</f>
        <v>【95.72】</v>
      </c>
      <c r="DI6" s="21" t="str">
        <f>IF(DI7="",NA(),DI7)</f>
        <v>-</v>
      </c>
      <c r="DJ6" s="21" t="str">
        <f t="shared" ref="DJ6:DR6" si="12">IF(DJ7="",NA(),DJ7)</f>
        <v>-</v>
      </c>
      <c r="DK6" s="21" t="str">
        <f t="shared" si="12"/>
        <v>-</v>
      </c>
      <c r="DL6" s="21">
        <f t="shared" si="12"/>
        <v>3.36</v>
      </c>
      <c r="DM6" s="21">
        <f t="shared" si="12"/>
        <v>6.61</v>
      </c>
      <c r="DN6" s="21" t="str">
        <f t="shared" si="12"/>
        <v>-</v>
      </c>
      <c r="DO6" s="21" t="str">
        <f t="shared" si="12"/>
        <v>-</v>
      </c>
      <c r="DP6" s="21" t="str">
        <f t="shared" si="12"/>
        <v>-</v>
      </c>
      <c r="DQ6" s="21">
        <f t="shared" si="12"/>
        <v>20.78</v>
      </c>
      <c r="DR6" s="21">
        <f t="shared" si="12"/>
        <v>23.54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1.34</v>
      </c>
      <c r="EC6" s="21">
        <f t="shared" si="13"/>
        <v>1.5</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0.15</v>
      </c>
      <c r="EN6" s="21">
        <f t="shared" si="14"/>
        <v>0.15</v>
      </c>
      <c r="EO6" s="20" t="str">
        <f>IF(EO7="","",IF(EO7="-","【-】","【"&amp;SUBSTITUTE(TEXT(EO7,"#,##0.00"),"-","△")&amp;"】"))</f>
        <v>【0.24】</v>
      </c>
    </row>
    <row r="7" spans="1:148" s="22" customFormat="1" x14ac:dyDescent="0.2">
      <c r="A7" s="14"/>
      <c r="B7" s="23">
        <v>2021</v>
      </c>
      <c r="C7" s="23">
        <v>122301</v>
      </c>
      <c r="D7" s="23">
        <v>46</v>
      </c>
      <c r="E7" s="23">
        <v>17</v>
      </c>
      <c r="F7" s="23">
        <v>1</v>
      </c>
      <c r="G7" s="23">
        <v>0</v>
      </c>
      <c r="H7" s="23" t="s">
        <v>96</v>
      </c>
      <c r="I7" s="23" t="s">
        <v>97</v>
      </c>
      <c r="J7" s="23" t="s">
        <v>98</v>
      </c>
      <c r="K7" s="23" t="s">
        <v>99</v>
      </c>
      <c r="L7" s="23" t="s">
        <v>100</v>
      </c>
      <c r="M7" s="23" t="s">
        <v>101</v>
      </c>
      <c r="N7" s="24" t="s">
        <v>102</v>
      </c>
      <c r="O7" s="24">
        <v>69.91</v>
      </c>
      <c r="P7" s="24">
        <v>28.14</v>
      </c>
      <c r="Q7" s="24">
        <v>82.16</v>
      </c>
      <c r="R7" s="24">
        <v>2750</v>
      </c>
      <c r="S7" s="24">
        <v>67739</v>
      </c>
      <c r="T7" s="24">
        <v>74.94</v>
      </c>
      <c r="U7" s="24">
        <v>903.91</v>
      </c>
      <c r="V7" s="24">
        <v>18982</v>
      </c>
      <c r="W7" s="24">
        <v>4.54</v>
      </c>
      <c r="X7" s="24">
        <v>4181.0600000000004</v>
      </c>
      <c r="Y7" s="24" t="s">
        <v>102</v>
      </c>
      <c r="Z7" s="24" t="s">
        <v>102</v>
      </c>
      <c r="AA7" s="24" t="s">
        <v>102</v>
      </c>
      <c r="AB7" s="24">
        <v>116.41</v>
      </c>
      <c r="AC7" s="24">
        <v>122.72</v>
      </c>
      <c r="AD7" s="24" t="s">
        <v>102</v>
      </c>
      <c r="AE7" s="24" t="s">
        <v>102</v>
      </c>
      <c r="AF7" s="24" t="s">
        <v>102</v>
      </c>
      <c r="AG7" s="24">
        <v>106.5</v>
      </c>
      <c r="AH7" s="24">
        <v>106.22</v>
      </c>
      <c r="AI7" s="24">
        <v>107.02</v>
      </c>
      <c r="AJ7" s="24" t="s">
        <v>102</v>
      </c>
      <c r="AK7" s="24" t="s">
        <v>102</v>
      </c>
      <c r="AL7" s="24" t="s">
        <v>102</v>
      </c>
      <c r="AM7" s="24">
        <v>0</v>
      </c>
      <c r="AN7" s="24">
        <v>0</v>
      </c>
      <c r="AO7" s="24" t="s">
        <v>102</v>
      </c>
      <c r="AP7" s="24" t="s">
        <v>102</v>
      </c>
      <c r="AQ7" s="24" t="s">
        <v>102</v>
      </c>
      <c r="AR7" s="24">
        <v>18.36</v>
      </c>
      <c r="AS7" s="24">
        <v>18.010000000000002</v>
      </c>
      <c r="AT7" s="24">
        <v>3.09</v>
      </c>
      <c r="AU7" s="24" t="s">
        <v>102</v>
      </c>
      <c r="AV7" s="24" t="s">
        <v>102</v>
      </c>
      <c r="AW7" s="24" t="s">
        <v>102</v>
      </c>
      <c r="AX7" s="24">
        <v>31.93</v>
      </c>
      <c r="AY7" s="24">
        <v>41.8</v>
      </c>
      <c r="AZ7" s="24" t="s">
        <v>102</v>
      </c>
      <c r="BA7" s="24" t="s">
        <v>102</v>
      </c>
      <c r="BB7" s="24" t="s">
        <v>102</v>
      </c>
      <c r="BC7" s="24">
        <v>55.6</v>
      </c>
      <c r="BD7" s="24">
        <v>59.4</v>
      </c>
      <c r="BE7" s="24">
        <v>71.39</v>
      </c>
      <c r="BF7" s="24" t="s">
        <v>102</v>
      </c>
      <c r="BG7" s="24" t="s">
        <v>102</v>
      </c>
      <c r="BH7" s="24" t="s">
        <v>102</v>
      </c>
      <c r="BI7" s="24">
        <v>1681.97</v>
      </c>
      <c r="BJ7" s="24">
        <v>1451.21</v>
      </c>
      <c r="BK7" s="24" t="s">
        <v>102</v>
      </c>
      <c r="BL7" s="24" t="s">
        <v>102</v>
      </c>
      <c r="BM7" s="24" t="s">
        <v>102</v>
      </c>
      <c r="BN7" s="24">
        <v>789.08</v>
      </c>
      <c r="BO7" s="24">
        <v>747.84</v>
      </c>
      <c r="BP7" s="24">
        <v>669.11</v>
      </c>
      <c r="BQ7" s="24" t="s">
        <v>102</v>
      </c>
      <c r="BR7" s="24" t="s">
        <v>102</v>
      </c>
      <c r="BS7" s="24" t="s">
        <v>102</v>
      </c>
      <c r="BT7" s="24">
        <v>86.81</v>
      </c>
      <c r="BU7" s="24">
        <v>89.42</v>
      </c>
      <c r="BV7" s="24" t="s">
        <v>102</v>
      </c>
      <c r="BW7" s="24" t="s">
        <v>102</v>
      </c>
      <c r="BX7" s="24" t="s">
        <v>102</v>
      </c>
      <c r="BY7" s="24">
        <v>88.25</v>
      </c>
      <c r="BZ7" s="24">
        <v>90.17</v>
      </c>
      <c r="CA7" s="24">
        <v>99.73</v>
      </c>
      <c r="CB7" s="24" t="s">
        <v>102</v>
      </c>
      <c r="CC7" s="24" t="s">
        <v>102</v>
      </c>
      <c r="CD7" s="24" t="s">
        <v>102</v>
      </c>
      <c r="CE7" s="24">
        <v>160.54</v>
      </c>
      <c r="CF7" s="24">
        <v>156.74</v>
      </c>
      <c r="CG7" s="24" t="s">
        <v>102</v>
      </c>
      <c r="CH7" s="24" t="s">
        <v>102</v>
      </c>
      <c r="CI7" s="24" t="s">
        <v>102</v>
      </c>
      <c r="CJ7" s="24">
        <v>176.37</v>
      </c>
      <c r="CK7" s="24">
        <v>173.17</v>
      </c>
      <c r="CL7" s="24">
        <v>134.97999999999999</v>
      </c>
      <c r="CM7" s="24" t="s">
        <v>102</v>
      </c>
      <c r="CN7" s="24" t="s">
        <v>102</v>
      </c>
      <c r="CO7" s="24" t="s">
        <v>102</v>
      </c>
      <c r="CP7" s="24" t="s">
        <v>102</v>
      </c>
      <c r="CQ7" s="24" t="s">
        <v>102</v>
      </c>
      <c r="CR7" s="24" t="s">
        <v>102</v>
      </c>
      <c r="CS7" s="24" t="s">
        <v>102</v>
      </c>
      <c r="CT7" s="24" t="s">
        <v>102</v>
      </c>
      <c r="CU7" s="24">
        <v>56.72</v>
      </c>
      <c r="CV7" s="24">
        <v>56.43</v>
      </c>
      <c r="CW7" s="24">
        <v>59.99</v>
      </c>
      <c r="CX7" s="24" t="s">
        <v>102</v>
      </c>
      <c r="CY7" s="24" t="s">
        <v>102</v>
      </c>
      <c r="CZ7" s="24" t="s">
        <v>102</v>
      </c>
      <c r="DA7" s="24">
        <v>92.34</v>
      </c>
      <c r="DB7" s="24">
        <v>94.07</v>
      </c>
      <c r="DC7" s="24" t="s">
        <v>102</v>
      </c>
      <c r="DD7" s="24" t="s">
        <v>102</v>
      </c>
      <c r="DE7" s="24" t="s">
        <v>102</v>
      </c>
      <c r="DF7" s="24">
        <v>90.72</v>
      </c>
      <c r="DG7" s="24">
        <v>91.07</v>
      </c>
      <c r="DH7" s="24">
        <v>95.72</v>
      </c>
      <c r="DI7" s="24" t="s">
        <v>102</v>
      </c>
      <c r="DJ7" s="24" t="s">
        <v>102</v>
      </c>
      <c r="DK7" s="24" t="s">
        <v>102</v>
      </c>
      <c r="DL7" s="24">
        <v>3.36</v>
      </c>
      <c r="DM7" s="24">
        <v>6.61</v>
      </c>
      <c r="DN7" s="24" t="s">
        <v>102</v>
      </c>
      <c r="DO7" s="24" t="s">
        <v>102</v>
      </c>
      <c r="DP7" s="24" t="s">
        <v>102</v>
      </c>
      <c r="DQ7" s="24">
        <v>20.78</v>
      </c>
      <c r="DR7" s="24">
        <v>23.54</v>
      </c>
      <c r="DS7" s="24">
        <v>38.17</v>
      </c>
      <c r="DT7" s="24" t="s">
        <v>102</v>
      </c>
      <c r="DU7" s="24" t="s">
        <v>102</v>
      </c>
      <c r="DV7" s="24" t="s">
        <v>102</v>
      </c>
      <c r="DW7" s="24">
        <v>0</v>
      </c>
      <c r="DX7" s="24">
        <v>0</v>
      </c>
      <c r="DY7" s="24" t="s">
        <v>102</v>
      </c>
      <c r="DZ7" s="24" t="s">
        <v>102</v>
      </c>
      <c r="EA7" s="24" t="s">
        <v>102</v>
      </c>
      <c r="EB7" s="24">
        <v>1.34</v>
      </c>
      <c r="EC7" s="24">
        <v>1.5</v>
      </c>
      <c r="ED7" s="24">
        <v>6.54</v>
      </c>
      <c r="EE7" s="24" t="s">
        <v>102</v>
      </c>
      <c r="EF7" s="24" t="s">
        <v>102</v>
      </c>
      <c r="EG7" s="24" t="s">
        <v>102</v>
      </c>
      <c r="EH7" s="24">
        <v>0</v>
      </c>
      <c r="EI7" s="24">
        <v>0</v>
      </c>
      <c r="EJ7" s="24" t="s">
        <v>102</v>
      </c>
      <c r="EK7" s="24" t="s">
        <v>102</v>
      </c>
      <c r="EL7" s="24" t="s">
        <v>102</v>
      </c>
      <c r="EM7" s="24">
        <v>0.15</v>
      </c>
      <c r="EN7" s="24">
        <v>0.15</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2023-02-01T04:30:24Z</cp:lastPrinted>
  <dcterms:created xsi:type="dcterms:W3CDTF">2023-01-12T23:28:57Z</dcterms:created>
  <dcterms:modified xsi:type="dcterms:W3CDTF">2023-02-01T04:30:26Z</dcterms:modified>
  <cp:category/>
</cp:coreProperties>
</file>