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68C9C653-A0CE-46F3-B64B-503FDD108F2A}" xr6:coauthVersionLast="47" xr6:coauthVersionMax="47" xr10:uidLastSave="{00000000-0000-0000-0000-000000000000}"/>
  <workbookProtection workbookAlgorithmName="SHA-512" workbookHashValue="fTMKFj6wRI3K0XiJmWl8+usr04upb6gbiXFEvvTYUmuQBTdzxQ42VEWRnGwvpzBJZP7Ihs3UNF03G5FjzIDrAw==" workbookSaltValue="VFhSOlLAK4w35OpmIfWUqA=="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F85" i="4"/>
  <c r="BB10" i="4"/>
  <c r="AT10" i="4"/>
  <c r="AL10" i="4"/>
  <c r="I10" i="4"/>
  <c r="B10" i="4"/>
  <c r="BB8" i="4"/>
  <c r="AT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<sst xmlns="http://schemas.openxmlformats.org/spreadsheetml/2006/main" count="228" uniqueCount="113">
  <si>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</si>
  <si>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</si>
  <si>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</si>
  <si>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</si>
  <si>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</si>
  <si>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</si>
  <si>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</si>
  <si>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</si>
  <si>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</si>
  <si>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</si>
  <si>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</si>
  <si>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</si>
  <si>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</si>
  <si>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</si>
  <si>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</si>
  <si>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</si>
  <si>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</si>
  <si>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</si>
  <si>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</si>
  <si>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</si>
  <si>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</si>
  <si>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</si>
  <si>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</si>
  <si>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</si>
  <si>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</si>
  <si>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</si>
  <si>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</si>
  <si>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</si>
  <si>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</si>
  <si>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</si>
  <si>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</si>
  <si>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</si>
  <si>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</si>
  <si>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</si>
  <si>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</si>
  <si>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</si>
  <si>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</si>
  <si>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</si>
  <si>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</si>
  <si>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</si>
  <si>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</si>
  <si>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</si>
  <si>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</si>
  <si>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</si>
  <si>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</si>
  <si>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</si>
  <si>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</si>
  <si>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</si>
  <si>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</si>
  <si>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</si>
  <si>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</si>
  <si>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</si>
  <si>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</si>
  <si>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</si>
  <si>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</si>
  <si>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</si>
  <si>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</si>
  <si>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</si>
  <si>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</si>
  <si>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</si>
  <si>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</si>
  <si>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</si>
  <si>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</si>
  <si>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</si>
  <si>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</si>
  <si>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</si>
  <si>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</si>
  <si>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</si>
  <si>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</si>
  <si>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</si>
  <si>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</si>
  <si>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</si>
  <si>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</si>
  <si>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</si>
  <si>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</si>
  <si>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</si>
  <si>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</si>
  <si>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</si>
  <si>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</si>
  <si>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</si>
  <si>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</si>
  <si>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</si>
  <si>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</si>
  <si>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</si>
  <si>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</si>
  <si>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</si>
  <si>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</si>
  <si>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</si>
  <si>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</si>
  <si>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</si>
  <si>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</si>
  <si>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</si>
  <si>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</si>
  <si>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</si>
  <si>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</si>
  <si>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</si>
  <si>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</si>
  <si>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</si>
  <si>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</si>
  <si>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</si>
  <si>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</si>
  <si>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</si>
  <si>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</si>
  <si>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</si>
  <si>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</si>
  <si>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</si>
  <si>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</si>
  <si>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</si>
  <si>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</si>
  <si>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</si>
  <si>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黒字(105.76％)を維持しているものの下降傾向にあり、類似団体の平均値を下回っている。現状、累積欠損金は無いものの、今後、更なる給水収益の低下等に伴い、繰越利益剰余金等においても補填できない累積欠損金を生じる可能性は十分にある。なお、流動比率は100％を超えているものの、ここ数年減少傾向が続いており、これについても類似団体の数値を下回っている。
　企業債残高対給水収益比率は、新たな企業債の借入額を原則として償還額を超えない額としているため、指標は減少傾向にあるものの、このことが更新需要に応えられない要因となっており、管路経年化率の上昇、管路更新率の低迷に繋がっている状況にある。
　料金回収率については、大口需要者の井戸への転換による給水収益の影響が顕著となっており、令和３年度においては、給水収益以外の収入（加入金等の営業外収益）は増加したものの、指標は2.03ポイントのマイナスとなった。
　また、有収水量１㎥当たりどれだけの経費がかかっているかを示す、給水原価についても、前述の影響等による年間総有収水量の大幅な落ち込みにより、4.29円の増加となった。なお、有収率についても、同様の要因により大幅な落ち込み（マイナス2.35ポイント）となった。
　</t>
    <phoneticPr fontId="4"/>
  </si>
  <si>
    <t xml:space="preserve">  昭和48年に水道事業を創設して以来40年以上が経過しており、また、創設当初に布設した管路が多く占めるため、有形固定資産減価償却率、管路経年化率は類似団体の平均値を大きく上回っていることから、施設の老朽化が進んでいるのに対して、管路更新率は0.28％に留まっている。これは、大口径の基幹管路の更新を優先的に実施しているためであり、将来の更新需要に備え、現在の経営状況を維持しつつ引き続き計画的な施設更新を進めていく。
　</t>
    <rPh sb="74" eb="78">
      <t>ルイジダンタイ</t>
    </rPh>
    <rPh sb="79" eb="82">
      <t>ヘイキンチ</t>
    </rPh>
    <rPh sb="83" eb="84">
      <t>オオ</t>
    </rPh>
    <rPh sb="86" eb="88">
      <t>ウワマワ</t>
    </rPh>
    <rPh sb="97" eb="99">
      <t>シセツ</t>
    </rPh>
    <rPh sb="100" eb="103">
      <t>ロウキュウカ</t>
    </rPh>
    <rPh sb="104" eb="105">
      <t>スス</t>
    </rPh>
    <rPh sb="111" eb="112">
      <t>タイ</t>
    </rPh>
    <rPh sb="115" eb="117">
      <t>カンロ</t>
    </rPh>
    <rPh sb="117" eb="120">
      <t>コウシンリツ</t>
    </rPh>
    <rPh sb="127" eb="128">
      <t>トド</t>
    </rPh>
    <rPh sb="138" eb="140">
      <t>オオグチ</t>
    </rPh>
    <rPh sb="140" eb="141">
      <t>ケイ</t>
    </rPh>
    <rPh sb="142" eb="144">
      <t>キカン</t>
    </rPh>
    <rPh sb="144" eb="146">
      <t>カンロ</t>
    </rPh>
    <rPh sb="147" eb="149">
      <t>コウシン</t>
    </rPh>
    <rPh sb="150" eb="153">
      <t>ユウセンテキ</t>
    </rPh>
    <rPh sb="154" eb="156">
      <t>ジッシ</t>
    </rPh>
    <rPh sb="166" eb="168">
      <t>ショウライ</t>
    </rPh>
    <rPh sb="169" eb="171">
      <t>コウシン</t>
    </rPh>
    <rPh sb="171" eb="173">
      <t>ジュヨウ</t>
    </rPh>
    <rPh sb="174" eb="175">
      <t>ソナ</t>
    </rPh>
    <rPh sb="177" eb="179">
      <t>ゲンザイ</t>
    </rPh>
    <rPh sb="180" eb="184">
      <t>ケイエイジョウキョウ</t>
    </rPh>
    <rPh sb="185" eb="187">
      <t>イジ</t>
    </rPh>
    <rPh sb="190" eb="191">
      <t>ヒ</t>
    </rPh>
    <rPh sb="192" eb="193">
      <t>ツヅ</t>
    </rPh>
    <rPh sb="194" eb="197">
      <t>ケイカクテキ</t>
    </rPh>
    <rPh sb="198" eb="200">
      <t>シセツ</t>
    </rPh>
    <rPh sb="200" eb="202">
      <t>コウシン</t>
    </rPh>
    <rPh sb="203" eb="204">
      <t>スス</t>
    </rPh>
    <phoneticPr fontId="4"/>
  </si>
  <si>
    <t xml:space="preserve">  人口減少、大口需要者の地下水への転換に伴う有収水量の減少傾向に伴い、給水収益の減少が顕著に現れつつある。
　一方、暫定井戸の取り扱いに伴い、今後、受水費用は更に大幅増加することとなり、事業収支は更に厳しい状況を向かえることとなる。こうした中、経年化が進んでいる施設・管路の更新も急務であり、対策に必要な財源の確保も喫緊の課題となっている。
　現在は、令和3年度に策定した「富里市水道事業ビジョン」・「水道事業経営戦略」に基づき、将来にわたって安心・安全な水道サービスが安定的に提供できるよう取り組んでいるところである。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</si>
</sst>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c:v>
                </c:pt>
                <c:pt idx="1">
                  <c:v>0.01</c:v>
                </c:pt>
                <c:pt idx="2">
                  <c:v>-0.06</c:v>
                </c:pt>
                <c:pt idx="3">
                  <c:v>7.0000000000000007E-2</c:v>
                </c:pt>
                <c:pt idx="4">
                  <c:v>0.28000000000000003</c:v>
                </c:pt>
              </c:numCache>
            </c:numRef>
          </c:val>
          <c:extLst>
            <c:ext xmlns:c16="http://schemas.microsoft.com/office/drawing/2014/chart" uri="{C3380CC4-5D6E-409C-BE32-E72D297353CC}">
              <c16:uniqueId val="{00000000-A98A-4859-ADF0-B09D7ED838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A98A-4859-ADF0-B09D7ED838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56.11</c:v>
                </c:pt>
                <c:pt idx="1">
                  <c:v>55.49</c:v>
                </c:pt>
                <c:pt idx="2">
                  <c:v>54.5</c:v>
                </c:pt>
                <c:pt idx="3">
                  <c:v>56.06</c:v>
                </c:pt>
                <c:pt idx="4">
                  <c:v>55.69</c:v>
                </c:pt>
              </c:numCache>
            </c:numRef>
          </c:val>
          <c:extLst>
            <c:ext xmlns:c16="http://schemas.microsoft.com/office/drawing/2014/chart" uri="{C3380CC4-5D6E-409C-BE32-E72D297353CC}">
              <c16:uniqueId val="{00000000-04F3-4AFF-8A4D-B28296F303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04F3-4AFF-8A4D-B28296F303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81.150000000000006</c:v>
                </c:pt>
                <c:pt idx="1">
                  <c:v>82.85</c:v>
                </c:pt>
                <c:pt idx="2">
                  <c:v>84.16</c:v>
                </c:pt>
                <c:pt idx="3">
                  <c:v>83.96</c:v>
                </c:pt>
                <c:pt idx="4">
                  <c:v>81.61</c:v>
                </c:pt>
              </c:numCache>
            </c:numRef>
          </c:val>
          <c:extLst>
            <c:ext xmlns:c16="http://schemas.microsoft.com/office/drawing/2014/chart" uri="{C3380CC4-5D6E-409C-BE32-E72D297353CC}">
              <c16:uniqueId val="{00000000-3146-41E4-AA51-BEE05BA14E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146-41E4-AA51-BEE05BA14E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107.09</c:v>
                </c:pt>
                <c:pt idx="1">
                  <c:v>103.99</c:v>
                </c:pt>
                <c:pt idx="2">
                  <c:v>104.29</c:v>
                </c:pt>
                <c:pt idx="3">
                  <c:v>106.62</c:v>
                </c:pt>
                <c:pt idx="4">
                  <c:v>105.76</c:v>
                </c:pt>
              </c:numCache>
            </c:numRef>
          </c:val>
          <c:extLst>
            <c:ext xmlns:c16="http://schemas.microsoft.com/office/drawing/2014/chart" uri="{C3380CC4-5D6E-409C-BE32-E72D297353CC}">
              <c16:uniqueId val="{00000000-F3A8-4FBC-AC5F-E1277430C5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F3A8-4FBC-AC5F-E1277430C5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55.77</c:v>
                </c:pt>
                <c:pt idx="1">
                  <c:v>56.27</c:v>
                </c:pt>
                <c:pt idx="2">
                  <c:v>56.75</c:v>
                </c:pt>
                <c:pt idx="3">
                  <c:v>57.45</c:v>
                </c:pt>
                <c:pt idx="4">
                  <c:v>58.33</c:v>
                </c:pt>
              </c:numCache>
            </c:numRef>
          </c:val>
          <c:extLst>
            <c:ext xmlns:c16="http://schemas.microsoft.com/office/drawing/2014/chart" uri="{C3380CC4-5D6E-409C-BE32-E72D297353CC}">
              <c16:uniqueId val="{00000000-1AF9-4B8E-800F-A83B706896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AF9-4B8E-800F-A83B706896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46.05</c:v>
                </c:pt>
                <c:pt idx="1">
                  <c:v>45.75</c:v>
                </c:pt>
                <c:pt idx="2">
                  <c:v>45.77</c:v>
                </c:pt>
                <c:pt idx="3">
                  <c:v>71.64</c:v>
                </c:pt>
                <c:pt idx="4">
                  <c:v>72.66</c:v>
                </c:pt>
              </c:numCache>
            </c:numRef>
          </c:val>
          <c:extLst>
            <c:ext xmlns:c16="http://schemas.microsoft.com/office/drawing/2014/chart" uri="{C3380CC4-5D6E-409C-BE32-E72D297353CC}">
              <c16:uniqueId val="{00000000-F1B2-4B0B-8FB4-4FCD1649E0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F1B2-4B0B-8FB4-4FCD1649E0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AC-4C6D-AF4D-FF0C7BA73C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9AC-4C6D-AF4D-FF0C7BA73C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557.05999999999995</c:v>
                </c:pt>
                <c:pt idx="1">
                  <c:v>519.64</c:v>
                </c:pt>
                <c:pt idx="2">
                  <c:v>317.58999999999997</c:v>
                </c:pt>
                <c:pt idx="3">
                  <c:v>211.57</c:v>
                </c:pt>
                <c:pt idx="4">
                  <c:v>163</c:v>
                </c:pt>
              </c:numCache>
            </c:numRef>
          </c:val>
          <c:extLst>
            <c:ext xmlns:c16="http://schemas.microsoft.com/office/drawing/2014/chart" uri="{C3380CC4-5D6E-409C-BE32-E72D297353CC}">
              <c16:uniqueId val="{00000000-08AE-43CE-9890-FB9801AED2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8AE-43CE-9890-FB9801AED2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185.88</c:v>
                </c:pt>
                <c:pt idx="1">
                  <c:v>180.51</c:v>
                </c:pt>
                <c:pt idx="2">
                  <c:v>182.74</c:v>
                </c:pt>
                <c:pt idx="3">
                  <c:v>176.88</c:v>
                </c:pt>
                <c:pt idx="4">
                  <c:v>176.27</c:v>
                </c:pt>
              </c:numCache>
            </c:numRef>
          </c:val>
          <c:extLst>
            <c:ext xmlns:c16="http://schemas.microsoft.com/office/drawing/2014/chart" uri="{C3380CC4-5D6E-409C-BE32-E72D297353CC}">
              <c16:uniqueId val="{00000000-885F-4239-B7ED-EFA98288BB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885F-4239-B7ED-EFA98288BB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95.58</c:v>
                </c:pt>
                <c:pt idx="1">
                  <c:v>97.21</c:v>
                </c:pt>
                <c:pt idx="2">
                  <c:v>98.14</c:v>
                </c:pt>
                <c:pt idx="3">
                  <c:v>100.01</c:v>
                </c:pt>
                <c:pt idx="4">
                  <c:v>97.98</c:v>
                </c:pt>
              </c:numCache>
            </c:numRef>
          </c:val>
          <c:extLst>
            <c:ext xmlns:c16="http://schemas.microsoft.com/office/drawing/2014/chart" uri="{C3380CC4-5D6E-409C-BE32-E72D297353CC}">
              <c16:uniqueId val="{00000000-4505-47E0-90B5-B582E73E53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4505-47E0-90B5-B582E73E53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239.73</c:v>
                </c:pt>
                <c:pt idx="1">
                  <c:v>236.95</c:v>
                </c:pt>
                <c:pt idx="2">
                  <c:v>235.54</c:v>
                </c:pt>
                <c:pt idx="3">
                  <c:v>228.46</c:v>
                </c:pt>
                <c:pt idx="4">
                  <c:v>232.75</c:v>
                </c:pt>
              </c:numCache>
            </c:numRef>
          </c:val>
          <c:extLst>
            <c:ext xmlns:c16="http://schemas.microsoft.com/office/drawing/2014/chart" uri="{C3380CC4-5D6E-409C-BE32-E72D297353CC}">
              <c16:uniqueId val="{00000000-1C3E-4EEC-B462-9F8C8B0943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C3E-4EEC-B462-9F8C8B0943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富里市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49404</v>
      </c>
      <c r="AM8" s="66"/>
      <c r="AN8" s="66"/>
      <c r="AO8" s="66"/>
      <c r="AP8" s="66"/>
      <c r="AQ8" s="66"/>
      <c r="AR8" s="66"/>
      <c r="AS8" s="66"/>
      <c r="AT8" s="37">
        <f>データ!$S$6</f>
        <v>53.88</v>
      </c>
      <c r="AU8" s="38"/>
      <c r="AV8" s="38"/>
      <c r="AW8" s="38"/>
      <c r="AX8" s="38"/>
      <c r="AY8" s="38"/>
      <c r="AZ8" s="38"/>
      <c r="BA8" s="38"/>
      <c r="BB8" s="55">
        <f>データ!$T$6</f>
        <v>916.93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71.260000000000005</v>
      </c>
      <c r="J10" s="38"/>
      <c r="K10" s="38"/>
      <c r="L10" s="38"/>
      <c r="M10" s="38"/>
      <c r="N10" s="38"/>
      <c r="O10" s="65"/>
      <c r="P10" s="55">
        <f>データ!$P$6</f>
        <v>80.89</v>
      </c>
      <c r="Q10" s="55"/>
      <c r="R10" s="55"/>
      <c r="S10" s="55"/>
      <c r="T10" s="55"/>
      <c r="U10" s="55"/>
      <c r="V10" s="55"/>
      <c r="W10" s="66">
        <f>データ!$Q$6</f>
        <v>4158</v>
      </c>
      <c r="X10" s="66"/>
      <c r="Y10" s="66"/>
      <c r="Z10" s="66"/>
      <c r="AA10" s="66"/>
      <c r="AB10" s="66"/>
      <c r="AC10" s="66"/>
      <c r="AD10" s="2"/>
      <c r="AE10" s="2"/>
      <c r="AF10" s="2"/>
      <c r="AG10" s="2"/>
      <c r="AH10" s="2"/>
      <c r="AI10" s="2"/>
      <c r="AJ10" s="2"/>
      <c r="AK10" s="2"/>
      <c r="AL10" s="66">
        <f>データ!$U$6</f>
        <v>39922</v>
      </c>
      <c r="AM10" s="66"/>
      <c r="AN10" s="66"/>
      <c r="AO10" s="66"/>
      <c r="AP10" s="66"/>
      <c r="AQ10" s="66"/>
      <c r="AR10" s="66"/>
      <c r="AS10" s="66"/>
      <c r="AT10" s="37">
        <f>データ!$V$6</f>
        <v>42.38</v>
      </c>
      <c r="AU10" s="38"/>
      <c r="AV10" s="38"/>
      <c r="AW10" s="38"/>
      <c r="AX10" s="38"/>
      <c r="AY10" s="38"/>
      <c r="AZ10" s="38"/>
      <c r="BA10" s="38"/>
      <c r="BB10" s="55">
        <f>データ!$W$6</f>
        <v>942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mC8X4wbk1UUVCIfQtABFgHN3XPjzmixF4KWijrl5C0RiMXiEBFvriPreLfO0GS/Nj+N8k0Ce6VRGphMkusXAw==" saltValue="Nlcvj5asF4KWvxx/Yp7Yq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122335</v>
      </c>
      <c r="D6" s="20">
        <f t="shared" si="3"/>
        <v>46</v>
      </c>
      <c r="E6" s="20">
        <f t="shared" si="3"/>
        <v>1</v>
      </c>
      <c r="F6" s="20">
        <f t="shared" si="3"/>
        <v>0</v>
      </c>
      <c r="G6" s="20">
        <f t="shared" si="3"/>
        <v>1</v>
      </c>
      <c r="H6" s="20" t="str">
        <f t="shared" si="3"/>
        <v>千葉県　富里市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71.260000000000005</v>
      </c>
      <c r="P6" s="21">
        <f t="shared" si="3"/>
        <v>80.89</v>
      </c>
      <c r="Q6" s="21">
        <f t="shared" si="3"/>
        <v>4158</v>
      </c>
      <c r="R6" s="21">
        <f t="shared" si="3"/>
        <v>49404</v>
      </c>
      <c r="S6" s="21">
        <f t="shared" si="3"/>
        <v>53.88</v>
      </c>
      <c r="T6" s="21">
        <f t="shared" si="3"/>
        <v>916.93</v>
      </c>
      <c r="U6" s="21">
        <f t="shared" si="3"/>
        <v>39922</v>
      </c>
      <c r="V6" s="21">
        <f t="shared" si="3"/>
        <v>42.38</v>
      </c>
      <c r="W6" s="21">
        <f t="shared" si="3"/>
        <v>942</v>
      </c>
      <c r="X6" s="22">
        <f>IF(X7="",NA(),X7)</f>
        <v>107.09</v>
      </c>
      <c r="Y6" s="22">
        <f t="shared" ref="Y6:AG6" si="4">IF(Y7="",NA(),Y7)</f>
        <v>103.99</v>
      </c>
      <c r="Z6" s="22">
        <f t="shared" si="4"/>
        <v>104.29</v>
      </c>
      <c r="AA6" s="22">
        <f t="shared" si="4"/>
        <v>106.62</v>
      </c>
      <c r="AB6" s="22">
        <f t="shared" si="4"/>
        <v>105.76</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557.05999999999995</v>
      </c>
      <c r="AU6" s="22">
        <f t="shared" ref="AU6:BC6" si="6">IF(AU7="",NA(),AU7)</f>
        <v>519.64</v>
      </c>
      <c r="AV6" s="22">
        <f t="shared" si="6"/>
        <v>317.58999999999997</v>
      </c>
      <c r="AW6" s="22">
        <f t="shared" si="6"/>
        <v>211.57</v>
      </c>
      <c r="AX6" s="22">
        <f t="shared" si="6"/>
        <v>163</v>
      </c>
      <c r="AY6" s="22">
        <f t="shared" si="6"/>
        <v>357.34</v>
      </c>
      <c r="AZ6" s="22">
        <f t="shared" si="6"/>
        <v>366.03</v>
      </c>
      <c r="BA6" s="22">
        <f t="shared" si="6"/>
        <v>365.18</v>
      </c>
      <c r="BB6" s="22">
        <f t="shared" si="6"/>
        <v>327.77</v>
      </c>
      <c r="BC6" s="22">
        <f t="shared" si="6"/>
        <v>338.02</v>
      </c>
      <c r="BD6" s="21" t="str">
        <f>IF(BD7="","",IF(BD7="-","【-】","【"&amp;SUBSTITUTE(TEXT(BD7,"#,##0.00"),"-","△")&amp;"】"))</f>
        <v>【261.51】</v>
      </c>
      <c r="BE6" s="22">
        <f>IF(BE7="",NA(),BE7)</f>
        <v>185.88</v>
      </c>
      <c r="BF6" s="22">
        <f t="shared" ref="BF6:BN6" si="7">IF(BF7="",NA(),BF7)</f>
        <v>180.51</v>
      </c>
      <c r="BG6" s="22">
        <f t="shared" si="7"/>
        <v>182.74</v>
      </c>
      <c r="BH6" s="22">
        <f t="shared" si="7"/>
        <v>176.88</v>
      </c>
      <c r="BI6" s="22">
        <f t="shared" si="7"/>
        <v>176.27</v>
      </c>
      <c r="BJ6" s="22">
        <f t="shared" si="7"/>
        <v>373.69</v>
      </c>
      <c r="BK6" s="22">
        <f t="shared" si="7"/>
        <v>370.12</v>
      </c>
      <c r="BL6" s="22">
        <f t="shared" si="7"/>
        <v>371.65</v>
      </c>
      <c r="BM6" s="22">
        <f t="shared" si="7"/>
        <v>397.1</v>
      </c>
      <c r="BN6" s="22">
        <f t="shared" si="7"/>
        <v>379.91</v>
      </c>
      <c r="BO6" s="21" t="str">
        <f>IF(BO7="","",IF(BO7="-","【-】","【"&amp;SUBSTITUTE(TEXT(BO7,"#,##0.00"),"-","△")&amp;"】"))</f>
        <v>【265.16】</v>
      </c>
      <c r="BP6" s="22">
        <f>IF(BP7="",NA(),BP7)</f>
        <v>95.58</v>
      </c>
      <c r="BQ6" s="22">
        <f t="shared" ref="BQ6:BY6" si="8">IF(BQ7="",NA(),BQ7)</f>
        <v>97.21</v>
      </c>
      <c r="BR6" s="22">
        <f t="shared" si="8"/>
        <v>98.14</v>
      </c>
      <c r="BS6" s="22">
        <f t="shared" si="8"/>
        <v>100.01</v>
      </c>
      <c r="BT6" s="22">
        <f t="shared" si="8"/>
        <v>97.98</v>
      </c>
      <c r="BU6" s="22">
        <f t="shared" si="8"/>
        <v>99.87</v>
      </c>
      <c r="BV6" s="22">
        <f t="shared" si="8"/>
        <v>100.42</v>
      </c>
      <c r="BW6" s="22">
        <f t="shared" si="8"/>
        <v>98.77</v>
      </c>
      <c r="BX6" s="22">
        <f t="shared" si="8"/>
        <v>95.79</v>
      </c>
      <c r="BY6" s="22">
        <f t="shared" si="8"/>
        <v>98.3</v>
      </c>
      <c r="BZ6" s="21" t="str">
        <f>IF(BZ7="","",IF(BZ7="-","【-】","【"&amp;SUBSTITUTE(TEXT(BZ7,"#,##0.00"),"-","△")&amp;"】"))</f>
        <v>【102.35】</v>
      </c>
      <c r="CA6" s="22">
        <f>IF(CA7="",NA(),CA7)</f>
        <v>239.73</v>
      </c>
      <c r="CB6" s="22">
        <f t="shared" ref="CB6:CJ6" si="9">IF(CB7="",NA(),CB7)</f>
        <v>236.95</v>
      </c>
      <c r="CC6" s="22">
        <f t="shared" si="9"/>
        <v>235.54</v>
      </c>
      <c r="CD6" s="22">
        <f t="shared" si="9"/>
        <v>228.46</v>
      </c>
      <c r="CE6" s="22">
        <f t="shared" si="9"/>
        <v>232.75</v>
      </c>
      <c r="CF6" s="22">
        <f t="shared" si="9"/>
        <v>171.81</v>
      </c>
      <c r="CG6" s="22">
        <f t="shared" si="9"/>
        <v>171.67</v>
      </c>
      <c r="CH6" s="22">
        <f t="shared" si="9"/>
        <v>173.67</v>
      </c>
      <c r="CI6" s="22">
        <f t="shared" si="9"/>
        <v>171.13</v>
      </c>
      <c r="CJ6" s="22">
        <f t="shared" si="9"/>
        <v>173.7</v>
      </c>
      <c r="CK6" s="21" t="str">
        <f>IF(CK7="","",IF(CK7="-","【-】","【"&amp;SUBSTITUTE(TEXT(CK7,"#,##0.00"),"-","△")&amp;"】"))</f>
        <v>【167.74】</v>
      </c>
      <c r="CL6" s="22">
        <f>IF(CL7="",NA(),CL7)</f>
        <v>56.11</v>
      </c>
      <c r="CM6" s="22">
        <f t="shared" ref="CM6:CU6" si="10">IF(CM7="",NA(),CM7)</f>
        <v>55.49</v>
      </c>
      <c r="CN6" s="22">
        <f t="shared" si="10"/>
        <v>54.5</v>
      </c>
      <c r="CO6" s="22">
        <f t="shared" si="10"/>
        <v>56.06</v>
      </c>
      <c r="CP6" s="22">
        <f t="shared" si="10"/>
        <v>55.69</v>
      </c>
      <c r="CQ6" s="22">
        <f t="shared" si="10"/>
        <v>60.03</v>
      </c>
      <c r="CR6" s="22">
        <f t="shared" si="10"/>
        <v>59.74</v>
      </c>
      <c r="CS6" s="22">
        <f t="shared" si="10"/>
        <v>59.67</v>
      </c>
      <c r="CT6" s="22">
        <f t="shared" si="10"/>
        <v>60.12</v>
      </c>
      <c r="CU6" s="22">
        <f t="shared" si="10"/>
        <v>60.34</v>
      </c>
      <c r="CV6" s="21" t="str">
        <f>IF(CV7="","",IF(CV7="-","【-】","【"&amp;SUBSTITUTE(TEXT(CV7,"#,##0.00"),"-","△")&amp;"】"))</f>
        <v>【60.29】</v>
      </c>
      <c r="CW6" s="22">
        <f>IF(CW7="",NA(),CW7)</f>
        <v>81.150000000000006</v>
      </c>
      <c r="CX6" s="22">
        <f t="shared" ref="CX6:DF6" si="11">IF(CX7="",NA(),CX7)</f>
        <v>82.85</v>
      </c>
      <c r="CY6" s="22">
        <f t="shared" si="11"/>
        <v>84.16</v>
      </c>
      <c r="CZ6" s="22">
        <f t="shared" si="11"/>
        <v>83.96</v>
      </c>
      <c r="DA6" s="22">
        <f t="shared" si="11"/>
        <v>81.61</v>
      </c>
      <c r="DB6" s="22">
        <f t="shared" si="11"/>
        <v>84.81</v>
      </c>
      <c r="DC6" s="22">
        <f t="shared" si="11"/>
        <v>84.8</v>
      </c>
      <c r="DD6" s="22">
        <f t="shared" si="11"/>
        <v>84.6</v>
      </c>
      <c r="DE6" s="22">
        <f t="shared" si="11"/>
        <v>84.24</v>
      </c>
      <c r="DF6" s="22">
        <f t="shared" si="11"/>
        <v>84.19</v>
      </c>
      <c r="DG6" s="21" t="str">
        <f>IF(DG7="","",IF(DG7="-","【-】","【"&amp;SUBSTITUTE(TEXT(DG7,"#,##0.00"),"-","△")&amp;"】"))</f>
        <v>【90.12】</v>
      </c>
      <c r="DH6" s="22">
        <f>IF(DH7="",NA(),DH7)</f>
        <v>55.77</v>
      </c>
      <c r="DI6" s="22">
        <f t="shared" ref="DI6:DQ6" si="12">IF(DI7="",NA(),DI7)</f>
        <v>56.27</v>
      </c>
      <c r="DJ6" s="22">
        <f t="shared" si="12"/>
        <v>56.75</v>
      </c>
      <c r="DK6" s="22">
        <f t="shared" si="12"/>
        <v>57.45</v>
      </c>
      <c r="DL6" s="22">
        <f t="shared" si="12"/>
        <v>58.33</v>
      </c>
      <c r="DM6" s="22">
        <f t="shared" si="12"/>
        <v>47.28</v>
      </c>
      <c r="DN6" s="22">
        <f t="shared" si="12"/>
        <v>47.66</v>
      </c>
      <c r="DO6" s="22">
        <f t="shared" si="12"/>
        <v>48.17</v>
      </c>
      <c r="DP6" s="22">
        <f t="shared" si="12"/>
        <v>48.83</v>
      </c>
      <c r="DQ6" s="22">
        <f t="shared" si="12"/>
        <v>49.96</v>
      </c>
      <c r="DR6" s="21" t="str">
        <f>IF(DR7="","",IF(DR7="-","【-】","【"&amp;SUBSTITUTE(TEXT(DR7,"#,##0.00"),"-","△")&amp;"】"))</f>
        <v>【50.88】</v>
      </c>
      <c r="DS6" s="22">
        <f>IF(DS7="",NA(),DS7)</f>
        <v>46.05</v>
      </c>
      <c r="DT6" s="22">
        <f t="shared" ref="DT6:EB6" si="13">IF(DT7="",NA(),DT7)</f>
        <v>45.75</v>
      </c>
      <c r="DU6" s="22">
        <f t="shared" si="13"/>
        <v>45.77</v>
      </c>
      <c r="DV6" s="22">
        <f t="shared" si="13"/>
        <v>71.64</v>
      </c>
      <c r="DW6" s="22">
        <f t="shared" si="13"/>
        <v>72.66</v>
      </c>
      <c r="DX6" s="22">
        <f t="shared" si="13"/>
        <v>12.19</v>
      </c>
      <c r="DY6" s="22">
        <f t="shared" si="13"/>
        <v>15.1</v>
      </c>
      <c r="DZ6" s="22">
        <f t="shared" si="13"/>
        <v>17.12</v>
      </c>
      <c r="EA6" s="22">
        <f t="shared" si="13"/>
        <v>18.18</v>
      </c>
      <c r="EB6" s="22">
        <f t="shared" si="13"/>
        <v>19.32</v>
      </c>
      <c r="EC6" s="21" t="str">
        <f>IF(EC7="","",IF(EC7="-","【-】","【"&amp;SUBSTITUTE(TEXT(EC7,"#,##0.00"),"-","△")&amp;"】"))</f>
        <v>【22.30】</v>
      </c>
      <c r="ED6" s="22">
        <f>IF(ED7="",NA(),ED7)</f>
        <v>0.3</v>
      </c>
      <c r="EE6" s="22">
        <f t="shared" ref="EE6:EM6" si="14">IF(EE7="",NA(),EE7)</f>
        <v>0.01</v>
      </c>
      <c r="EF6" s="22">
        <f t="shared" si="14"/>
        <v>-0.06</v>
      </c>
      <c r="EG6" s="22">
        <f t="shared" si="14"/>
        <v>7.0000000000000007E-2</v>
      </c>
      <c r="EH6" s="22">
        <f t="shared" si="14"/>
        <v>0.28000000000000003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122335</v>
      </c>
      <c r="D7" s="24">
        <v>46</v>
      </c>
      <c r="E7" s="24">
        <v>1</v>
      </c>
      <c r="F7" s="24">
        <v>0</v>
      </c>
      <c r="G7" s="24">
        <v>1</v>
      </c>
      <c r="H7" s="24" t="s">
        <v>93</v>
      </c>
      <c r="I7" s="24" t="s">
        <v>94</v>
      </c>
      <c r="J7" s="24" t="s">
        <v>95</v>
      </c>
      <c r="K7" s="24" t="s">
        <v>96</v>
      </c>
      <c r="L7" s="24" t="s">
        <v>97</v>
      </c>
      <c r="M7" s="24" t="s">
        <v>98</v>
      </c>
      <c r="N7" s="25" t="s">
        <v>99</v>
      </c>
      <c r="O7" s="25">
        <v>71.260000000000005</v>
      </c>
      <c r="P7" s="25">
        <v>80.89</v>
      </c>
      <c r="Q7" s="25">
        <v>4158</v>
      </c>
      <c r="R7" s="25">
        <v>49404</v>
      </c>
      <c r="S7" s="25">
        <v>53.88</v>
      </c>
      <c r="T7" s="25">
        <v>916.93</v>
      </c>
      <c r="U7" s="25">
        <v>39922</v>
      </c>
      <c r="V7" s="25">
        <v>42.38</v>
      </c>
      <c r="W7" s="25">
        <v>942</v>
      </c>
      <c r="X7" s="25">
        <v>107.09</v>
      </c>
      <c r="Y7" s="25">
        <v>103.99</v>
      </c>
      <c r="Z7" s="25">
        <v>104.29</v>
      </c>
      <c r="AA7" s="25">
        <v>106.62</v>
      </c>
      <c r="AB7" s="25">
        <v>105.76</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557.05999999999995</v>
      </c>
      <c r="AU7" s="25">
        <v>519.64</v>
      </c>
      <c r="AV7" s="25">
        <v>317.58999999999997</v>
      </c>
      <c r="AW7" s="25">
        <v>211.57</v>
      </c>
      <c r="AX7" s="25">
        <v>163</v>
      </c>
      <c r="AY7" s="25">
        <v>357.34</v>
      </c>
      <c r="AZ7" s="25">
        <v>366.03</v>
      </c>
      <c r="BA7" s="25">
        <v>365.18</v>
      </c>
      <c r="BB7" s="25">
        <v>327.77</v>
      </c>
      <c r="BC7" s="25">
        <v>338.02</v>
      </c>
      <c r="BD7" s="25">
        <v>261.51</v>
      </c>
      <c r="BE7" s="25">
        <v>185.88</v>
      </c>
      <c r="BF7" s="25">
        <v>180.51</v>
      </c>
      <c r="BG7" s="25">
        <v>182.74</v>
      </c>
      <c r="BH7" s="25">
        <v>176.88</v>
      </c>
      <c r="BI7" s="25">
        <v>176.27</v>
      </c>
      <c r="BJ7" s="25">
        <v>373.69</v>
      </c>
      <c r="BK7" s="25">
        <v>370.12</v>
      </c>
      <c r="BL7" s="25">
        <v>371.65</v>
      </c>
      <c r="BM7" s="25">
        <v>397.1</v>
      </c>
      <c r="BN7" s="25">
        <v>379.91</v>
      </c>
      <c r="BO7" s="25">
        <v>265.16000000000003</v>
      </c>
      <c r="BP7" s="25">
        <v>95.58</v>
      </c>
      <c r="BQ7" s="25">
        <v>97.21</v>
      </c>
      <c r="BR7" s="25">
        <v>98.14</v>
      </c>
      <c r="BS7" s="25">
        <v>100.01</v>
      </c>
      <c r="BT7" s="25">
        <v>97.98</v>
      </c>
      <c r="BU7" s="25">
        <v>99.87</v>
      </c>
      <c r="BV7" s="25">
        <v>100.42</v>
      </c>
      <c r="BW7" s="25">
        <v>98.77</v>
      </c>
      <c r="BX7" s="25">
        <v>95.79</v>
      </c>
      <c r="BY7" s="25">
        <v>98.3</v>
      </c>
      <c r="BZ7" s="25">
        <v>102.35</v>
      </c>
      <c r="CA7" s="25">
        <v>239.73</v>
      </c>
      <c r="CB7" s="25">
        <v>236.95</v>
      </c>
      <c r="CC7" s="25">
        <v>235.54</v>
      </c>
      <c r="CD7" s="25">
        <v>228.46</v>
      </c>
      <c r="CE7" s="25">
        <v>232.75</v>
      </c>
      <c r="CF7" s="25">
        <v>171.81</v>
      </c>
      <c r="CG7" s="25">
        <v>171.67</v>
      </c>
      <c r="CH7" s="25">
        <v>173.67</v>
      </c>
      <c r="CI7" s="25">
        <v>171.13</v>
      </c>
      <c r="CJ7" s="25">
        <v>173.7</v>
      </c>
      <c r="CK7" s="25">
        <v>167.74</v>
      </c>
      <c r="CL7" s="25">
        <v>56.11</v>
      </c>
      <c r="CM7" s="25">
        <v>55.49</v>
      </c>
      <c r="CN7" s="25">
        <v>54.5</v>
      </c>
      <c r="CO7" s="25">
        <v>56.06</v>
      </c>
      <c r="CP7" s="25">
        <v>55.69</v>
      </c>
      <c r="CQ7" s="25">
        <v>60.03</v>
      </c>
      <c r="CR7" s="25">
        <v>59.74</v>
      </c>
      <c r="CS7" s="25">
        <v>59.67</v>
      </c>
      <c r="CT7" s="25">
        <v>60.12</v>
      </c>
      <c r="CU7" s="25">
        <v>60.34</v>
      </c>
      <c r="CV7" s="25">
        <v>60.29</v>
      </c>
      <c r="CW7" s="25">
        <v>81.150000000000006</v>
      </c>
      <c r="CX7" s="25">
        <v>82.85</v>
      </c>
      <c r="CY7" s="25">
        <v>84.16</v>
      </c>
      <c r="CZ7" s="25">
        <v>83.96</v>
      </c>
      <c r="DA7" s="25">
        <v>81.61</v>
      </c>
      <c r="DB7" s="25">
        <v>84.81</v>
      </c>
      <c r="DC7" s="25">
        <v>84.8</v>
      </c>
      <c r="DD7" s="25">
        <v>84.6</v>
      </c>
      <c r="DE7" s="25">
        <v>84.24</v>
      </c>
      <c r="DF7" s="25">
        <v>84.19</v>
      </c>
      <c r="DG7" s="25">
        <v>90.12</v>
      </c>
      <c r="DH7" s="25">
        <v>55.77</v>
      </c>
      <c r="DI7" s="25">
        <v>56.27</v>
      </c>
      <c r="DJ7" s="25">
        <v>56.75</v>
      </c>
      <c r="DK7" s="25">
        <v>57.45</v>
      </c>
      <c r="DL7" s="25">
        <v>58.33</v>
      </c>
      <c r="DM7" s="25">
        <v>47.28</v>
      </c>
      <c r="DN7" s="25">
        <v>47.66</v>
      </c>
      <c r="DO7" s="25">
        <v>48.17</v>
      </c>
      <c r="DP7" s="25">
        <v>48.83</v>
      </c>
      <c r="DQ7" s="25">
        <v>49.96</v>
      </c>
      <c r="DR7" s="25">
        <v>50.88</v>
      </c>
      <c r="DS7" s="25">
        <v>46.05</v>
      </c>
      <c r="DT7" s="25">
        <v>45.75</v>
      </c>
      <c r="DU7" s="25">
        <v>45.77</v>
      </c>
      <c r="DV7" s="25">
        <v>71.64</v>
      </c>
      <c r="DW7" s="25">
        <v>72.66</v>
      </c>
      <c r="DX7" s="25">
        <v>12.19</v>
      </c>
      <c r="DY7" s="25">
        <v>15.1</v>
      </c>
      <c r="DZ7" s="25">
        <v>17.12</v>
      </c>
      <c r="EA7" s="25">
        <v>18.18</v>
      </c>
      <c r="EB7" s="25">
        <v>19.32</v>
      </c>
      <c r="EC7" s="25">
        <v>22.3</v>
      </c>
      <c r="ED7" s="25">
        <v>0.3</v>
      </c>
      <c r="EE7" s="25">
        <v>0.01</v>
      </c>
      <c r="EF7" s="25">
        <v>-0.06</v>
      </c>
      <c r="EG7" s="25">
        <v>7.0000000000000007E-2</v>
      </c>
      <c r="EH7" s="25">
        <v>0.28000000000000003</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2023-01-11T23:24:56Z</cp:lastPrinted>
  <dcterms:created xsi:type="dcterms:W3CDTF">2022-12-01T00:56:23Z</dcterms:created>
  <dcterms:modified xsi:type="dcterms:W3CDTF">2023-02-01T05:02:35Z</dcterms:modified>
  <cp:category/>
</cp:coreProperties>
</file>