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EC588C18-ABEE-4ACE-A5F3-5ECE4CC5B92A}" xr6:coauthVersionLast="47" xr6:coauthVersionMax="47" xr10:uidLastSave="{00000000-0000-0000-0000-000000000000}"/>
  <workbookProtection workbookAlgorithmName="SHA-512" workbookHashValue="V5/DgsQV//+Bd/vL4/r/t9bwWuqk5EiUP/Y4CWhwYAMjMcJvhDGQ25Xaao7H9iQy7H4WhwFPqbpXYL9kPjQx4w==" workbookSaltValue="f3q9LOmbQqewk6Q9cZ7Jj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W10" i="4"/>
  <c r="I10" i="4"/>
  <c r="B10" i="4"/>
  <c r="BB8" i="4"/>
  <c r="AT8" i="4"/>
  <c r="AL8" i="4"/>
  <c r="W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<sst xmlns="http://schemas.openxmlformats.org/spreadsheetml/2006/main" count="228" uniqueCount="115">
  <si>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</si>
  <si>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</si>
  <si>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</si>
  <si>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</si>
  <si>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</si>
  <si>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</si>
  <si>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</si>
  <si>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</si>
  <si>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</si>
  <si>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</si>
  <si>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</si>
  <si>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</si>
  <si>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</si>
  <si>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</si>
  <si>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</si>
  <si>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</si>
  <si>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</si>
  <si>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</si>
  <si>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</si>
  <si>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</si>
  <si>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</si>
  <si>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</si>
  <si>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</si>
  <si>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</si>
  <si>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</si>
  <si>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</si>
  <si>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</si>
  <si>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</si>
  <si>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</si>
  <si>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</si>
  <si>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</si>
  <si>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</si>
  <si>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</si>
  <si>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</si>
  <si>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</si>
  <si>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</si>
  <si>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</si>
  <si>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</si>
  <si>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</si>
  <si>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</si>
  <si>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</si>
  <si>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</si>
  <si>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</si>
  <si>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</si>
  <si>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</si>
  <si>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</si>
  <si>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</si>
  <si>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</si>
  <si>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</si>
  <si>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</si>
  <si>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</si>
  <si>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</si>
  <si>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</si>
  <si>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</si>
  <si>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</si>
  <si>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</si>
  <si>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</si>
  <si>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</si>
  <si>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</si>
  <si>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</si>
  <si>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</si>
  <si>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</si>
  <si>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</si>
  <si>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</si>
  <si>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</si>
  <si>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</si>
  <si>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</si>
  <si>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</si>
  <si>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</si>
  <si>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</si>
  <si>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</si>
  <si>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</si>
  <si>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</si>
  <si>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</si>
  <si>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</si>
  <si>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</si>
  <si>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</si>
  <si>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</si>
  <si>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</si>
  <si>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</si>
  <si>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</si>
  <si>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</si>
  <si>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</si>
  <si>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</si>
  <si>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</si>
  <si>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</si>
  <si>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</si>
  <si>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</si>
  <si>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</si>
  <si>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</si>
  <si>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</si>
  <si>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</si>
  <si>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</si>
  <si>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</si>
  <si>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</si>
  <si>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</si>
  <si>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</si>
  <si>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</si>
  <si>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</si>
  <si>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</si>
  <si>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</si>
  <si>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</si>
  <si>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</si>
  <si>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</si>
  <si>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</si>
  <si>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</si>
  <si>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</si>
  <si>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</si>
  <si>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</si>
  <si>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</si>
  <si>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</si>
  <si>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</si>
  <si>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水道事業は、給水開始から約50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また、人口減少等により収益性は低下し、厳しい状況になっていくため、今後は給水需要に応じた施設規模の見直しや施設の統廃合を進めていく必要がある。
現在、南房総地域の末端給水事業者統合に向けた作業が進められており、広域水道企業団のビジョンとの整合性を取るためいすみ市水道事業ビジョン並びに経営戦略を基に財政面を考慮しながら計画的な施設の改修・更新、広域化を含めた安定的な事業運営を目指す。</t>
    <phoneticPr fontId="4"/>
  </si>
  <si>
    <t>浄配水場施設は、法定耐用年数を迎えた施設はなく、大野・山田・小沢が給水開始から40年以上経過し、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70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phoneticPr fontId="4"/>
  </si>
  <si>
    <t>経営の健全性については、収益的収支は収入支出ともに昨年度より減少している。収支については、給水収益が概ね横ばい傾向となっているが、他会計補助金及び県補助金が減少傾向にある。支出については、大きな割合を占める受水費が給水量の減少に関わらず給水協定の関係から概ね一定の額で推移している。資本的収支については、大規模事業が完了した後のため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須賀谷、大原、音羽）の稼働率が低く、約40％の受水料金が使用されないまま経費となっていたが、大寺配水池の移設更新事業により使用割合が上がり約80％の使用率となった。今後、小池配水池への配管布設事業によりさらに使用割合が高くなる見込みで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rPh sb="25" eb="27">
      <t>サクネン</t>
    </rPh>
    <rPh sb="27" eb="28">
      <t>ド</t>
    </rPh>
    <rPh sb="158" eb="160">
      <t>カンリョウ</t>
    </rPh>
    <rPh sb="162" eb="163">
      <t>アト</t>
    </rPh>
    <rPh sb="319" eb="321">
      <t>オオデラ</t>
    </rPh>
    <rPh sb="339" eb="340">
      <t>ア</t>
    </rPh>
    <rPh sb="342" eb="343">
      <t>ヤク</t>
    </rPh>
    <rPh sb="347" eb="349">
      <t>シヨウ</t>
    </rPh>
    <rPh sb="349" eb="350">
      <t>リツ</t>
    </rPh>
    <rPh sb="382" eb="38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</si>
</sst>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0.02</c:v>
                </c:pt>
                <c:pt idx="1">
                  <c:v>0.02</c:v>
                </c:pt>
                <c:pt idx="2">
                  <c:v>0.25</c:v>
                </c:pt>
                <c:pt idx="3">
                  <c:v>0.04</c:v>
                </c:pt>
                <c:pt idx="4" formatCode="#,##0.00;&quot;△&quot;#,##0.00">
                  <c:v>0</c:v>
                </c:pt>
              </c:numCache>
            </c:numRef>
          </c:val>
          <c:extLst>
            <c:ext xmlns:c16="http://schemas.microsoft.com/office/drawing/2014/chart" uri="{C3380CC4-5D6E-409C-BE32-E72D297353CC}">
              <c16:uniqueId val="{00000000-F9F3-4A8A-95F0-82125BAE43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F9F3-4A8A-95F0-82125BAE43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53.22</c:v>
                </c:pt>
                <c:pt idx="1">
                  <c:v>53.87</c:v>
                </c:pt>
                <c:pt idx="2">
                  <c:v>51.63</c:v>
                </c:pt>
                <c:pt idx="3">
                  <c:v>51.92</c:v>
                </c:pt>
                <c:pt idx="4">
                  <c:v>52.57</c:v>
                </c:pt>
              </c:numCache>
            </c:numRef>
          </c:val>
          <c:extLst>
            <c:ext xmlns:c16="http://schemas.microsoft.com/office/drawing/2014/chart" uri="{C3380CC4-5D6E-409C-BE32-E72D297353CC}">
              <c16:uniqueId val="{00000000-F483-4DD1-AD38-F2A6A790FF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F483-4DD1-AD38-F2A6A790FF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80.540000000000006</c:v>
                </c:pt>
                <c:pt idx="1">
                  <c:v>80.02</c:v>
                </c:pt>
                <c:pt idx="2">
                  <c:v>82.45</c:v>
                </c:pt>
                <c:pt idx="3">
                  <c:v>82.23</c:v>
                </c:pt>
                <c:pt idx="4">
                  <c:v>81.34</c:v>
                </c:pt>
              </c:numCache>
            </c:numRef>
          </c:val>
          <c:extLst>
            <c:ext xmlns:c16="http://schemas.microsoft.com/office/drawing/2014/chart" uri="{C3380CC4-5D6E-409C-BE32-E72D297353CC}">
              <c16:uniqueId val="{00000000-9E56-419C-8002-B09E7EE54E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E56-419C-8002-B09E7EE54E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95.06</c:v>
                </c:pt>
                <c:pt idx="1">
                  <c:v>87.95</c:v>
                </c:pt>
                <c:pt idx="2">
                  <c:v>84.96</c:v>
                </c:pt>
                <c:pt idx="3">
                  <c:v>81.78</c:v>
                </c:pt>
                <c:pt idx="4">
                  <c:v>79.72</c:v>
                </c:pt>
              </c:numCache>
            </c:numRef>
          </c:val>
          <c:extLst>
            <c:ext xmlns:c16="http://schemas.microsoft.com/office/drawing/2014/chart" uri="{C3380CC4-5D6E-409C-BE32-E72D297353CC}">
              <c16:uniqueId val="{00000000-4E12-472A-BCAC-8CB52F2662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4E12-472A-BCAC-8CB52F2662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63.4</c:v>
                </c:pt>
                <c:pt idx="1">
                  <c:v>65.180000000000007</c:v>
                </c:pt>
                <c:pt idx="2">
                  <c:v>66.58</c:v>
                </c:pt>
                <c:pt idx="3">
                  <c:v>66.05</c:v>
                </c:pt>
                <c:pt idx="4">
                  <c:v>67.69</c:v>
                </c:pt>
              </c:numCache>
            </c:numRef>
          </c:val>
          <c:extLst>
            <c:ext xmlns:c16="http://schemas.microsoft.com/office/drawing/2014/chart" uri="{C3380CC4-5D6E-409C-BE32-E72D297353CC}">
              <c16:uniqueId val="{00000000-3BD6-4960-A202-BCEFD6BBFA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BD6-4960-A202-BCEFD6BBFA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13.52</c:v>
                </c:pt>
                <c:pt idx="1">
                  <c:v>20.29</c:v>
                </c:pt>
                <c:pt idx="2">
                  <c:v>20.43</c:v>
                </c:pt>
                <c:pt idx="3">
                  <c:v>21.29</c:v>
                </c:pt>
                <c:pt idx="4">
                  <c:v>26.24</c:v>
                </c:pt>
              </c:numCache>
            </c:numRef>
          </c:val>
          <c:extLst>
            <c:ext xmlns:c16="http://schemas.microsoft.com/office/drawing/2014/chart" uri="{C3380CC4-5D6E-409C-BE32-E72D297353CC}">
              <c16:uniqueId val="{00000000-7A40-420F-B794-EB3E2C21F7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A40-420F-B794-EB3E2C21F7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3-425D-9E68-5ACC390D48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693-425D-9E68-5ACC390D48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307.55</c:v>
                </c:pt>
                <c:pt idx="1">
                  <c:v>443.98</c:v>
                </c:pt>
                <c:pt idx="2">
                  <c:v>272.52</c:v>
                </c:pt>
                <c:pt idx="3">
                  <c:v>175.55</c:v>
                </c:pt>
                <c:pt idx="4">
                  <c:v>295.52</c:v>
                </c:pt>
              </c:numCache>
            </c:numRef>
          </c:val>
          <c:extLst>
            <c:ext xmlns:c16="http://schemas.microsoft.com/office/drawing/2014/chart" uri="{C3380CC4-5D6E-409C-BE32-E72D297353CC}">
              <c16:uniqueId val="{00000000-1E6D-410C-9BFE-495A928712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E6D-410C-9BFE-495A928712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148.81</c:v>
                </c:pt>
                <c:pt idx="1">
                  <c:v>123.55</c:v>
                </c:pt>
                <c:pt idx="2">
                  <c:v>168.6</c:v>
                </c:pt>
                <c:pt idx="3">
                  <c:v>260.61</c:v>
                </c:pt>
                <c:pt idx="4">
                  <c:v>258.95999999999998</c:v>
                </c:pt>
              </c:numCache>
            </c:numRef>
          </c:val>
          <c:extLst>
            <c:ext xmlns:c16="http://schemas.microsoft.com/office/drawing/2014/chart" uri="{C3380CC4-5D6E-409C-BE32-E72D297353CC}">
              <c16:uniqueId val="{00000000-2F49-476F-876F-C3E44D59AE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2F49-476F-876F-C3E44D59AE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60.87</c:v>
                </c:pt>
                <c:pt idx="1">
                  <c:v>62.41</c:v>
                </c:pt>
                <c:pt idx="2">
                  <c:v>61.59</c:v>
                </c:pt>
                <c:pt idx="3">
                  <c:v>61.72</c:v>
                </c:pt>
                <c:pt idx="4">
                  <c:v>60.8</c:v>
                </c:pt>
              </c:numCache>
            </c:numRef>
          </c:val>
          <c:extLst>
            <c:ext xmlns:c16="http://schemas.microsoft.com/office/drawing/2014/chart" uri="{C3380CC4-5D6E-409C-BE32-E72D297353CC}">
              <c16:uniqueId val="{00000000-DDE2-45D3-8B72-6DC00A8A59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DDE2-45D3-8B72-6DC00A8A59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340.86</c:v>
                </c:pt>
                <c:pt idx="1">
                  <c:v>332.8</c:v>
                </c:pt>
                <c:pt idx="2">
                  <c:v>337.54</c:v>
                </c:pt>
                <c:pt idx="3">
                  <c:v>342.41</c:v>
                </c:pt>
                <c:pt idx="4">
                  <c:v>343.55</c:v>
                </c:pt>
              </c:numCache>
            </c:numRef>
          </c:val>
          <c:extLst>
            <c:ext xmlns:c16="http://schemas.microsoft.com/office/drawing/2014/chart" uri="{C3380CC4-5D6E-409C-BE32-E72D297353CC}">
              <c16:uniqueId val="{00000000-1477-4A97-AC29-67602C6DD1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477-4A97-AC29-67602C6DD1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いすみ市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36575</v>
      </c>
      <c r="AM8" s="45"/>
      <c r="AN8" s="45"/>
      <c r="AO8" s="45"/>
      <c r="AP8" s="45"/>
      <c r="AQ8" s="45"/>
      <c r="AR8" s="45"/>
      <c r="AS8" s="45"/>
      <c r="AT8" s="46">
        <f>データ!$S$6</f>
        <v>157.5</v>
      </c>
      <c r="AU8" s="47"/>
      <c r="AV8" s="47"/>
      <c r="AW8" s="47"/>
      <c r="AX8" s="47"/>
      <c r="AY8" s="47"/>
      <c r="AZ8" s="47"/>
      <c r="BA8" s="47"/>
      <c r="BB8" s="48">
        <f>データ!$T$6</f>
        <v>232.22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79.61</v>
      </c>
      <c r="J10" s="47"/>
      <c r="K10" s="47"/>
      <c r="L10" s="47"/>
      <c r="M10" s="47"/>
      <c r="N10" s="47"/>
      <c r="O10" s="81"/>
      <c r="P10" s="48">
        <f>データ!$P$6</f>
        <v>97.53</v>
      </c>
      <c r="Q10" s="48"/>
      <c r="R10" s="48"/>
      <c r="S10" s="48"/>
      <c r="T10" s="48"/>
      <c r="U10" s="48"/>
      <c r="V10" s="48"/>
      <c r="W10" s="45">
        <f>データ!$Q$6</f>
        <v>4037</v>
      </c>
      <c r="X10" s="45"/>
      <c r="Y10" s="45"/>
      <c r="Z10" s="45"/>
      <c r="AA10" s="45"/>
      <c r="AB10" s="45"/>
      <c r="AC10" s="45"/>
      <c r="AD10" s="2"/>
      <c r="AE10" s="2"/>
      <c r="AF10" s="2"/>
      <c r="AG10" s="2"/>
      <c r="AH10" s="2"/>
      <c r="AI10" s="2"/>
      <c r="AJ10" s="2"/>
      <c r="AK10" s="2"/>
      <c r="AL10" s="45">
        <f>データ!$U$6</f>
        <v>35446</v>
      </c>
      <c r="AM10" s="45"/>
      <c r="AN10" s="45"/>
      <c r="AO10" s="45"/>
      <c r="AP10" s="45"/>
      <c r="AQ10" s="45"/>
      <c r="AR10" s="45"/>
      <c r="AS10" s="45"/>
      <c r="AT10" s="46">
        <f>データ!$V$6</f>
        <v>157.5</v>
      </c>
      <c r="AU10" s="47"/>
      <c r="AV10" s="47"/>
      <c r="AW10" s="47"/>
      <c r="AX10" s="47"/>
      <c r="AY10" s="47"/>
      <c r="AZ10" s="47"/>
      <c r="BA10" s="47"/>
      <c r="BB10" s="48">
        <f>データ!$W$6</f>
        <v>225.05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vv02rEVBcZCu/qV48mmetrFlzMVb45A6HfRd1sllQsvkxcsBsrCTCDi5UC5eVCecE2SEGAcDIo1cKvzPCWTrg==" saltValue="mf+rUcXZQJFmyeOGD5Ie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122386</v>
      </c>
      <c r="D6" s="20">
        <f t="shared" si="3"/>
        <v>46</v>
      </c>
      <c r="E6" s="20">
        <f t="shared" si="3"/>
        <v>1</v>
      </c>
      <c r="F6" s="20">
        <f t="shared" si="3"/>
        <v>0</v>
      </c>
      <c r="G6" s="20">
        <f t="shared" si="3"/>
        <v>1</v>
      </c>
      <c r="H6" s="20" t="str">
        <f t="shared" si="3"/>
        <v>千葉県　いすみ市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79.61</v>
      </c>
      <c r="P6" s="21">
        <f t="shared" si="3"/>
        <v>97.53</v>
      </c>
      <c r="Q6" s="21">
        <f t="shared" si="3"/>
        <v>4037</v>
      </c>
      <c r="R6" s="21">
        <f t="shared" si="3"/>
        <v>36575</v>
      </c>
      <c r="S6" s="21">
        <f t="shared" si="3"/>
        <v>157.5</v>
      </c>
      <c r="T6" s="21">
        <f t="shared" si="3"/>
        <v>232.22</v>
      </c>
      <c r="U6" s="21">
        <f t="shared" si="3"/>
        <v>35446</v>
      </c>
      <c r="V6" s="21">
        <f t="shared" si="3"/>
        <v>157.5</v>
      </c>
      <c r="W6" s="21">
        <f t="shared" si="3"/>
        <v>225.05</v>
      </c>
      <c r="X6" s="22">
        <f>IF(X7="",NA(),X7)</f>
        <v>95.06</v>
      </c>
      <c r="Y6" s="22">
        <f t="shared" ref="Y6:AG6" si="4">IF(Y7="",NA(),Y7)</f>
        <v>87.95</v>
      </c>
      <c r="Z6" s="22">
        <f t="shared" si="4"/>
        <v>84.96</v>
      </c>
      <c r="AA6" s="22">
        <f t="shared" si="4"/>
        <v>81.78</v>
      </c>
      <c r="AB6" s="22">
        <f t="shared" si="4"/>
        <v>79.72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307.55</v>
      </c>
      <c r="AU6" s="22">
        <f t="shared" ref="AU6:BC6" si="6">IF(AU7="",NA(),AU7)</f>
        <v>443.98</v>
      </c>
      <c r="AV6" s="22">
        <f t="shared" si="6"/>
        <v>272.52</v>
      </c>
      <c r="AW6" s="22">
        <f t="shared" si="6"/>
        <v>175.55</v>
      </c>
      <c r="AX6" s="22">
        <f t="shared" si="6"/>
        <v>295.52</v>
      </c>
      <c r="AY6" s="22">
        <f t="shared" si="6"/>
        <v>357.34</v>
      </c>
      <c r="AZ6" s="22">
        <f t="shared" si="6"/>
        <v>366.03</v>
      </c>
      <c r="BA6" s="22">
        <f t="shared" si="6"/>
        <v>365.18</v>
      </c>
      <c r="BB6" s="22">
        <f t="shared" si="6"/>
        <v>327.77</v>
      </c>
      <c r="BC6" s="22">
        <f t="shared" si="6"/>
        <v>338.02</v>
      </c>
      <c r="BD6" s="21" t="str">
        <f>IF(BD7="","",IF(BD7="-","【-】","【"&amp;SUBSTITUTE(TEXT(BD7,"#,##0.00"),"-","△")&amp;"】"))</f>
        <v>【261.51】</v>
      </c>
      <c r="BE6" s="22">
        <f>IF(BE7="",NA(),BE7)</f>
        <v>148.81</v>
      </c>
      <c r="BF6" s="22">
        <f t="shared" ref="BF6:BN6" si="7">IF(BF7="",NA(),BF7)</f>
        <v>123.55</v>
      </c>
      <c r="BG6" s="22">
        <f t="shared" si="7"/>
        <v>168.6</v>
      </c>
      <c r="BH6" s="22">
        <f t="shared" si="7"/>
        <v>260.61</v>
      </c>
      <c r="BI6" s="22">
        <f t="shared" si="7"/>
        <v>258.95999999999998</v>
      </c>
      <c r="BJ6" s="22">
        <f t="shared" si="7"/>
        <v>373.69</v>
      </c>
      <c r="BK6" s="22">
        <f t="shared" si="7"/>
        <v>370.12</v>
      </c>
      <c r="BL6" s="22">
        <f t="shared" si="7"/>
        <v>371.65</v>
      </c>
      <c r="BM6" s="22">
        <f t="shared" si="7"/>
        <v>397.1</v>
      </c>
      <c r="BN6" s="22">
        <f t="shared" si="7"/>
        <v>379.91</v>
      </c>
      <c r="BO6" s="21" t="str">
        <f>IF(BO7="","",IF(BO7="-","【-】","【"&amp;SUBSTITUTE(TEXT(BO7,"#,##0.00"),"-","△")&amp;"】"))</f>
        <v>【265.16】</v>
      </c>
      <c r="BP6" s="22">
        <f>IF(BP7="",NA(),BP7)</f>
        <v>60.87</v>
      </c>
      <c r="BQ6" s="22">
        <f t="shared" ref="BQ6:BY6" si="8">IF(BQ7="",NA(),BQ7)</f>
        <v>62.41</v>
      </c>
      <c r="BR6" s="22">
        <f t="shared" si="8"/>
        <v>61.59</v>
      </c>
      <c r="BS6" s="22">
        <f t="shared" si="8"/>
        <v>61.72</v>
      </c>
      <c r="BT6" s="22">
        <f t="shared" si="8"/>
        <v>60.8</v>
      </c>
      <c r="BU6" s="22">
        <f t="shared" si="8"/>
        <v>99.87</v>
      </c>
      <c r="BV6" s="22">
        <f t="shared" si="8"/>
        <v>100.42</v>
      </c>
      <c r="BW6" s="22">
        <f t="shared" si="8"/>
        <v>98.77</v>
      </c>
      <c r="BX6" s="22">
        <f t="shared" si="8"/>
        <v>95.79</v>
      </c>
      <c r="BY6" s="22">
        <f t="shared" si="8"/>
        <v>98.3</v>
      </c>
      <c r="BZ6" s="21" t="str">
        <f>IF(BZ7="","",IF(BZ7="-","【-】","【"&amp;SUBSTITUTE(TEXT(BZ7,"#,##0.00"),"-","△")&amp;"】"))</f>
        <v>【102.35】</v>
      </c>
      <c r="CA6" s="22">
        <f>IF(CA7="",NA(),CA7)</f>
        <v>340.86</v>
      </c>
      <c r="CB6" s="22">
        <f t="shared" ref="CB6:CJ6" si="9">IF(CB7="",NA(),CB7)</f>
        <v>332.8</v>
      </c>
      <c r="CC6" s="22">
        <f t="shared" si="9"/>
        <v>337.54</v>
      </c>
      <c r="CD6" s="22">
        <f t="shared" si="9"/>
        <v>342.41</v>
      </c>
      <c r="CE6" s="22">
        <f t="shared" si="9"/>
        <v>343.55</v>
      </c>
      <c r="CF6" s="22">
        <f t="shared" si="9"/>
        <v>171.81</v>
      </c>
      <c r="CG6" s="22">
        <f t="shared" si="9"/>
        <v>171.67</v>
      </c>
      <c r="CH6" s="22">
        <f t="shared" si="9"/>
        <v>173.67</v>
      </c>
      <c r="CI6" s="22">
        <f t="shared" si="9"/>
        <v>171.13</v>
      </c>
      <c r="CJ6" s="22">
        <f t="shared" si="9"/>
        <v>173.7</v>
      </c>
      <c r="CK6" s="21" t="str">
        <f>IF(CK7="","",IF(CK7="-","【-】","【"&amp;SUBSTITUTE(TEXT(CK7,"#,##0.00"),"-","△")&amp;"】"))</f>
        <v>【167.74】</v>
      </c>
      <c r="CL6" s="22">
        <f>IF(CL7="",NA(),CL7)</f>
        <v>53.22</v>
      </c>
      <c r="CM6" s="22">
        <f t="shared" ref="CM6:CU6" si="10">IF(CM7="",NA(),CM7)</f>
        <v>53.87</v>
      </c>
      <c r="CN6" s="22">
        <f t="shared" si="10"/>
        <v>51.63</v>
      </c>
      <c r="CO6" s="22">
        <f t="shared" si="10"/>
        <v>51.92</v>
      </c>
      <c r="CP6" s="22">
        <f t="shared" si="10"/>
        <v>52.57</v>
      </c>
      <c r="CQ6" s="22">
        <f t="shared" si="10"/>
        <v>60.03</v>
      </c>
      <c r="CR6" s="22">
        <f t="shared" si="10"/>
        <v>59.74</v>
      </c>
      <c r="CS6" s="22">
        <f t="shared" si="10"/>
        <v>59.67</v>
      </c>
      <c r="CT6" s="22">
        <f t="shared" si="10"/>
        <v>60.12</v>
      </c>
      <c r="CU6" s="22">
        <f t="shared" si="10"/>
        <v>60.34</v>
      </c>
      <c r="CV6" s="21" t="str">
        <f>IF(CV7="","",IF(CV7="-","【-】","【"&amp;SUBSTITUTE(TEXT(CV7,"#,##0.00"),"-","△")&amp;"】"))</f>
        <v>【60.29】</v>
      </c>
      <c r="CW6" s="22">
        <f>IF(CW7="",NA(),CW7)</f>
        <v>80.540000000000006</v>
      </c>
      <c r="CX6" s="22">
        <f t="shared" ref="CX6:DF6" si="11">IF(CX7="",NA(),CX7)</f>
        <v>80.02</v>
      </c>
      <c r="CY6" s="22">
        <f t="shared" si="11"/>
        <v>82.45</v>
      </c>
      <c r="CZ6" s="22">
        <f t="shared" si="11"/>
        <v>82.23</v>
      </c>
      <c r="DA6" s="22">
        <f t="shared" si="11"/>
        <v>81.34</v>
      </c>
      <c r="DB6" s="22">
        <f t="shared" si="11"/>
        <v>84.81</v>
      </c>
      <c r="DC6" s="22">
        <f t="shared" si="11"/>
        <v>84.8</v>
      </c>
      <c r="DD6" s="22">
        <f t="shared" si="11"/>
        <v>84.6</v>
      </c>
      <c r="DE6" s="22">
        <f t="shared" si="11"/>
        <v>84.24</v>
      </c>
      <c r="DF6" s="22">
        <f t="shared" si="11"/>
        <v>84.19</v>
      </c>
      <c r="DG6" s="21" t="str">
        <f>IF(DG7="","",IF(DG7="-","【-】","【"&amp;SUBSTITUTE(TEXT(DG7,"#,##0.00"),"-","△")&amp;"】"))</f>
        <v>【90.12】</v>
      </c>
      <c r="DH6" s="22">
        <f>IF(DH7="",NA(),DH7)</f>
        <v>63.4</v>
      </c>
      <c r="DI6" s="22">
        <f t="shared" ref="DI6:DQ6" si="12">IF(DI7="",NA(),DI7)</f>
        <v>65.180000000000007</v>
      </c>
      <c r="DJ6" s="22">
        <f t="shared" si="12"/>
        <v>66.58</v>
      </c>
      <c r="DK6" s="22">
        <f t="shared" si="12"/>
        <v>66.05</v>
      </c>
      <c r="DL6" s="22">
        <f t="shared" si="12"/>
        <v>67.69</v>
      </c>
      <c r="DM6" s="22">
        <f t="shared" si="12"/>
        <v>47.28</v>
      </c>
      <c r="DN6" s="22">
        <f t="shared" si="12"/>
        <v>47.66</v>
      </c>
      <c r="DO6" s="22">
        <f t="shared" si="12"/>
        <v>48.17</v>
      </c>
      <c r="DP6" s="22">
        <f t="shared" si="12"/>
        <v>48.83</v>
      </c>
      <c r="DQ6" s="22">
        <f t="shared" si="12"/>
        <v>49.96</v>
      </c>
      <c r="DR6" s="21" t="str">
        <f>IF(DR7="","",IF(DR7="-","【-】","【"&amp;SUBSTITUTE(TEXT(DR7,"#,##0.00"),"-","△")&amp;"】"))</f>
        <v>【50.88】</v>
      </c>
      <c r="DS6" s="22">
        <f>IF(DS7="",NA(),DS7)</f>
        <v>13.52</v>
      </c>
      <c r="DT6" s="22">
        <f t="shared" ref="DT6:EB6" si="13">IF(DT7="",NA(),DT7)</f>
        <v>20.29</v>
      </c>
      <c r="DU6" s="22">
        <f t="shared" si="13"/>
        <v>20.43</v>
      </c>
      <c r="DV6" s="22">
        <f t="shared" si="13"/>
        <v>21.29</v>
      </c>
      <c r="DW6" s="22">
        <f t="shared" si="13"/>
        <v>26.24</v>
      </c>
      <c r="DX6" s="22">
        <f t="shared" si="13"/>
        <v>12.19</v>
      </c>
      <c r="DY6" s="22">
        <f t="shared" si="13"/>
        <v>15.1</v>
      </c>
      <c r="DZ6" s="22">
        <f t="shared" si="13"/>
        <v>17.12</v>
      </c>
      <c r="EA6" s="22">
        <f t="shared" si="13"/>
        <v>18.18</v>
      </c>
      <c r="EB6" s="22">
        <f t="shared" si="13"/>
        <v>19.32</v>
      </c>
      <c r="EC6" s="21" t="str">
        <f>IF(EC7="","",IF(EC7="-","【-】","【"&amp;SUBSTITUTE(TEXT(EC7,"#,##0.00"),"-","△")&amp;"】"))</f>
        <v>【22.30】</v>
      </c>
      <c r="ED6" s="22">
        <f>IF(ED7="",NA(),ED7)</f>
        <v>0.02</v>
      </c>
      <c r="EE6" s="22">
        <f t="shared" ref="EE6:EM6" si="14">IF(EE7="",NA(),EE7)</f>
        <v>0.02</v>
      </c>
      <c r="EF6" s="22">
        <f t="shared" si="14"/>
        <v>0.25</v>
      </c>
      <c r="EG6" s="22">
        <f t="shared" si="14"/>
        <v>0.04</v>
      </c>
      <c r="EH6" s="21">
        <f t="shared" si="14"/>
        <v>0</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122386</v>
      </c>
      <c r="D7" s="24">
        <v>46</v>
      </c>
      <c r="E7" s="24">
        <v>1</v>
      </c>
      <c r="F7" s="24">
        <v>0</v>
      </c>
      <c r="G7" s="24">
        <v>1</v>
      </c>
      <c r="H7" s="24" t="s">
        <v>93</v>
      </c>
      <c r="I7" s="24" t="s">
        <v>94</v>
      </c>
      <c r="J7" s="24" t="s">
        <v>95</v>
      </c>
      <c r="K7" s="24" t="s">
        <v>96</v>
      </c>
      <c r="L7" s="24" t="s">
        <v>97</v>
      </c>
      <c r="M7" s="24" t="s">
        <v>98</v>
      </c>
      <c r="N7" s="25" t="s">
        <v>99</v>
      </c>
      <c r="O7" s="25">
        <v>79.61</v>
      </c>
      <c r="P7" s="25">
        <v>97.53</v>
      </c>
      <c r="Q7" s="25">
        <v>4037</v>
      </c>
      <c r="R7" s="25">
        <v>36575</v>
      </c>
      <c r="S7" s="25">
        <v>157.5</v>
      </c>
      <c r="T7" s="25">
        <v>232.22</v>
      </c>
      <c r="U7" s="25">
        <v>35446</v>
      </c>
      <c r="V7" s="25">
        <v>157.5</v>
      </c>
      <c r="W7" s="25">
        <v>225.05</v>
      </c>
      <c r="X7" s="25">
        <v>95.06</v>
      </c>
      <c r="Y7" s="25">
        <v>87.95</v>
      </c>
      <c r="Z7" s="25">
        <v>84.96</v>
      </c>
      <c r="AA7" s="25">
        <v>81.78</v>
      </c>
      <c r="AB7" s="25">
        <v>79.72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307.55</v>
      </c>
      <c r="AU7" s="25">
        <v>443.98</v>
      </c>
      <c r="AV7" s="25">
        <v>272.52</v>
      </c>
      <c r="AW7" s="25">
        <v>175.55</v>
      </c>
      <c r="AX7" s="25">
        <v>295.52</v>
      </c>
      <c r="AY7" s="25">
        <v>357.34</v>
      </c>
      <c r="AZ7" s="25">
        <v>366.03</v>
      </c>
      <c r="BA7" s="25">
        <v>365.18</v>
      </c>
      <c r="BB7" s="25">
        <v>327.77</v>
      </c>
      <c r="BC7" s="25">
        <v>338.02</v>
      </c>
      <c r="BD7" s="25">
        <v>261.51</v>
      </c>
      <c r="BE7" s="25">
        <v>148.81</v>
      </c>
      <c r="BF7" s="25">
        <v>123.55</v>
      </c>
      <c r="BG7" s="25">
        <v>168.6</v>
      </c>
      <c r="BH7" s="25">
        <v>260.61</v>
      </c>
      <c r="BI7" s="25">
        <v>258.95999999999998</v>
      </c>
      <c r="BJ7" s="25">
        <v>373.69</v>
      </c>
      <c r="BK7" s="25">
        <v>370.12</v>
      </c>
      <c r="BL7" s="25">
        <v>371.65</v>
      </c>
      <c r="BM7" s="25">
        <v>397.1</v>
      </c>
      <c r="BN7" s="25">
        <v>379.91</v>
      </c>
      <c r="BO7" s="25">
        <v>265.16000000000003</v>
      </c>
      <c r="BP7" s="25">
        <v>60.87</v>
      </c>
      <c r="BQ7" s="25">
        <v>62.41</v>
      </c>
      <c r="BR7" s="25">
        <v>61.59</v>
      </c>
      <c r="BS7" s="25">
        <v>61.72</v>
      </c>
      <c r="BT7" s="25">
        <v>60.8</v>
      </c>
      <c r="BU7" s="25">
        <v>99.87</v>
      </c>
      <c r="BV7" s="25">
        <v>100.42</v>
      </c>
      <c r="BW7" s="25">
        <v>98.77</v>
      </c>
      <c r="BX7" s="25">
        <v>95.79</v>
      </c>
      <c r="BY7" s="25">
        <v>98.3</v>
      </c>
      <c r="BZ7" s="25">
        <v>102.35</v>
      </c>
      <c r="CA7" s="25">
        <v>340.86</v>
      </c>
      <c r="CB7" s="25">
        <v>332.8</v>
      </c>
      <c r="CC7" s="25">
        <v>337.54</v>
      </c>
      <c r="CD7" s="25">
        <v>342.41</v>
      </c>
      <c r="CE7" s="25">
        <v>343.55</v>
      </c>
      <c r="CF7" s="25">
        <v>171.81</v>
      </c>
      <c r="CG7" s="25">
        <v>171.67</v>
      </c>
      <c r="CH7" s="25">
        <v>173.67</v>
      </c>
      <c r="CI7" s="25">
        <v>171.13</v>
      </c>
      <c r="CJ7" s="25">
        <v>173.7</v>
      </c>
      <c r="CK7" s="25">
        <v>167.74</v>
      </c>
      <c r="CL7" s="25">
        <v>53.22</v>
      </c>
      <c r="CM7" s="25">
        <v>53.87</v>
      </c>
      <c r="CN7" s="25">
        <v>51.63</v>
      </c>
      <c r="CO7" s="25">
        <v>51.92</v>
      </c>
      <c r="CP7" s="25">
        <v>52.57</v>
      </c>
      <c r="CQ7" s="25">
        <v>60.03</v>
      </c>
      <c r="CR7" s="25">
        <v>59.74</v>
      </c>
      <c r="CS7" s="25">
        <v>59.67</v>
      </c>
      <c r="CT7" s="25">
        <v>60.12</v>
      </c>
      <c r="CU7" s="25">
        <v>60.34</v>
      </c>
      <c r="CV7" s="25">
        <v>60.29</v>
      </c>
      <c r="CW7" s="25">
        <v>80.540000000000006</v>
      </c>
      <c r="CX7" s="25">
        <v>80.02</v>
      </c>
      <c r="CY7" s="25">
        <v>82.45</v>
      </c>
      <c r="CZ7" s="25">
        <v>82.23</v>
      </c>
      <c r="DA7" s="25">
        <v>81.34</v>
      </c>
      <c r="DB7" s="25">
        <v>84.81</v>
      </c>
      <c r="DC7" s="25">
        <v>84.8</v>
      </c>
      <c r="DD7" s="25">
        <v>84.6</v>
      </c>
      <c r="DE7" s="25">
        <v>84.24</v>
      </c>
      <c r="DF7" s="25">
        <v>84.19</v>
      </c>
      <c r="DG7" s="25">
        <v>90.12</v>
      </c>
      <c r="DH7" s="25">
        <v>63.4</v>
      </c>
      <c r="DI7" s="25">
        <v>65.180000000000007</v>
      </c>
      <c r="DJ7" s="25">
        <v>66.58</v>
      </c>
      <c r="DK7" s="25">
        <v>66.05</v>
      </c>
      <c r="DL7" s="25">
        <v>67.69</v>
      </c>
      <c r="DM7" s="25">
        <v>47.28</v>
      </c>
      <c r="DN7" s="25">
        <v>47.66</v>
      </c>
      <c r="DO7" s="25">
        <v>48.17</v>
      </c>
      <c r="DP7" s="25">
        <v>48.83</v>
      </c>
      <c r="DQ7" s="25">
        <v>49.96</v>
      </c>
      <c r="DR7" s="25">
        <v>50.88</v>
      </c>
      <c r="DS7" s="25">
        <v>13.52</v>
      </c>
      <c r="DT7" s="25">
        <v>20.29</v>
      </c>
      <c r="DU7" s="25">
        <v>20.43</v>
      </c>
      <c r="DV7" s="25">
        <v>21.29</v>
      </c>
      <c r="DW7" s="25">
        <v>26.24</v>
      </c>
      <c r="DX7" s="25">
        <v>12.19</v>
      </c>
      <c r="DY7" s="25">
        <v>15.1</v>
      </c>
      <c r="DZ7" s="25">
        <v>17.12</v>
      </c>
      <c r="EA7" s="25">
        <v>18.18</v>
      </c>
      <c r="EB7" s="25">
        <v>19.32</v>
      </c>
      <c r="EC7" s="25">
        <v>22.3</v>
      </c>
      <c r="ED7" s="25">
        <v>0.02</v>
      </c>
      <c r="EE7" s="25">
        <v>0.02</v>
      </c>
      <c r="EF7" s="25">
        <v>0.25</v>
      </c>
      <c r="EG7" s="25">
        <v>0.04</v>
      </c>
      <c r="EH7" s="25">
        <v>0</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2023-01-13T05:01:59Z</cp:lastPrinted>
  <dcterms:created xsi:type="dcterms:W3CDTF">2022-12-01T00:56:26Z</dcterms:created>
  <dcterms:modified xsi:type="dcterms:W3CDTF">2023-01-30T06:18:46Z</dcterms:modified>
  <cp:category/>
</cp:coreProperties>
</file>