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1\財政課共有\01 財政\01 02 01 【公営企業等関係】\R04\＿照会-回答\20230110_【病・下】公営企業に係る経営比較分析表（令和３年度決算）の分析等について（依頼）\04_(分析表作成)県への回答\"/>
    </mc:Choice>
  </mc:AlternateContent>
  <workbookProtection workbookAlgorithmName="SHA-512" workbookHashValue="Gm1zxfUk5oaoVwU8Z2uHaktW3HAU9CCUkDoas3J/dQG1aYvhVcjF1S9DvZs0SRM0XmkmdHR9JGQsuJ2xOWdFLQ==" workbookSaltValue="5H/rXkhr1m/24gvyKm9Ztg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KV79" i="4" s="1"/>
  <c r="EP7" i="5"/>
  <c r="EO7" i="5"/>
  <c r="EM7" i="5"/>
  <c r="EL7" i="5"/>
  <c r="EK7" i="5"/>
  <c r="EJ7" i="5"/>
  <c r="EI7" i="5"/>
  <c r="EH7" i="5"/>
  <c r="HM79" i="4" s="1"/>
  <c r="EG7" i="5"/>
  <c r="EF7" i="5"/>
  <c r="EE7" i="5"/>
  <c r="ED7" i="5"/>
  <c r="EO79" i="4" s="1"/>
  <c r="EB7" i="5"/>
  <c r="EA7" i="5"/>
  <c r="DZ7" i="5"/>
  <c r="DY7" i="5"/>
  <c r="AN80" i="4" s="1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HV55" i="4" s="1"/>
  <c r="CX7" i="5"/>
  <c r="CW7" i="5"/>
  <c r="CU7" i="5"/>
  <c r="CT7" i="5"/>
  <c r="EW56" i="4" s="1"/>
  <c r="CS7" i="5"/>
  <c r="CR7" i="5"/>
  <c r="CQ7" i="5"/>
  <c r="CP7" i="5"/>
  <c r="FL55" i="4" s="1"/>
  <c r="CO7" i="5"/>
  <c r="CN7" i="5"/>
  <c r="CM7" i="5"/>
  <c r="CL7" i="5"/>
  <c r="DD55" i="4" s="1"/>
  <c r="CJ7" i="5"/>
  <c r="CI7" i="5"/>
  <c r="CH7" i="5"/>
  <c r="CG7" i="5"/>
  <c r="AE56" i="4" s="1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HV33" i="4" s="1"/>
  <c r="BF7" i="5"/>
  <c r="BE7" i="5"/>
  <c r="BC7" i="5"/>
  <c r="BB7" i="5"/>
  <c r="EW34" i="4" s="1"/>
  <c r="BA7" i="5"/>
  <c r="AZ7" i="5"/>
  <c r="AY7" i="5"/>
  <c r="AX7" i="5"/>
  <c r="FL33" i="4" s="1"/>
  <c r="AW7" i="5"/>
  <c r="AV7" i="5"/>
  <c r="AU7" i="5"/>
  <c r="AT7" i="5"/>
  <c r="DD33" i="4" s="1"/>
  <c r="AR7" i="5"/>
  <c r="AQ7" i="5"/>
  <c r="AP7" i="5"/>
  <c r="AO7" i="5"/>
  <c r="AE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AD6" i="5"/>
  <c r="AC6" i="5"/>
  <c r="AB6" i="5"/>
  <c r="AA6" i="5"/>
  <c r="Z6" i="5"/>
  <c r="Y6" i="5"/>
  <c r="X6" i="5"/>
  <c r="W6" i="5"/>
  <c r="V6" i="5"/>
  <c r="U6" i="5"/>
  <c r="T6" i="5"/>
  <c r="FZ10" i="4" s="1"/>
  <c r="S6" i="5"/>
  <c r="R6" i="5"/>
  <c r="Q6" i="5"/>
  <c r="P6" i="5"/>
  <c r="B10" i="4" s="1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U80" i="4"/>
  <c r="MH79" i="4"/>
  <c r="LO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H56" i="4"/>
  <c r="DS56" i="4"/>
  <c r="DD56" i="4"/>
  <c r="BX56" i="4"/>
  <c r="BI56" i="4"/>
  <c r="AT56" i="4"/>
  <c r="P56" i="4"/>
  <c r="MN55" i="4"/>
  <c r="LY55" i="4"/>
  <c r="LJ55" i="4"/>
  <c r="KU55" i="4"/>
  <c r="KF55" i="4"/>
  <c r="IZ55" i="4"/>
  <c r="IK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H34" i="4"/>
  <c r="DS34" i="4"/>
  <c r="DD34" i="4"/>
  <c r="BX34" i="4"/>
  <c r="BI34" i="4"/>
  <c r="AT34" i="4"/>
  <c r="P34" i="4"/>
  <c r="MN33" i="4"/>
  <c r="LY33" i="4"/>
  <c r="LJ33" i="4"/>
  <c r="KU33" i="4"/>
  <c r="KF33" i="4"/>
  <c r="IZ33" i="4"/>
  <c r="IK33" i="4"/>
  <c r="HG33" i="4"/>
  <c r="GR33" i="4"/>
  <c r="EW33" i="4"/>
  <c r="EH33" i="4"/>
  <c r="DS33" i="4"/>
  <c r="BX33" i="4"/>
  <c r="BI33" i="4"/>
  <c r="AT33" i="4"/>
  <c r="AE33" i="4"/>
  <c r="P33" i="4"/>
  <c r="LP12" i="4"/>
  <c r="JW12" i="4"/>
  <c r="FZ12" i="4"/>
  <c r="EG12" i="4"/>
  <c r="CN12" i="4"/>
  <c r="AU12" i="4"/>
  <c r="B12" i="4"/>
  <c r="LP10" i="4"/>
  <c r="JW10" i="4"/>
  <c r="ID10" i="4"/>
  <c r="EG10" i="4"/>
  <c r="CN10" i="4"/>
  <c r="AU10" i="4"/>
  <c r="LP8" i="4"/>
  <c r="JW8" i="4"/>
  <c r="ID8" i="4"/>
  <c r="FZ8" i="4"/>
  <c r="EG8" i="4"/>
  <c r="CN8" i="4"/>
  <c r="B8" i="4"/>
  <c r="B6" i="4"/>
  <c r="MH78" i="4" l="1"/>
  <c r="IZ54" i="4"/>
  <c r="IZ32" i="4"/>
  <c r="CS78" i="4"/>
  <c r="BX54" i="4"/>
  <c r="HM78" i="4"/>
  <c r="FL54" i="4"/>
  <c r="FL32" i="4"/>
  <c r="BX32" i="4"/>
  <c r="MN54" i="4"/>
  <c r="MN32" i="4"/>
  <c r="C11" i="5"/>
  <c r="D11" i="5"/>
  <c r="E11" i="5"/>
  <c r="B11" i="5"/>
  <c r="JJ78" i="4" l="1"/>
  <c r="GR54" i="4"/>
  <c r="GR32" i="4"/>
  <c r="EO78" i="4"/>
  <c r="DD54" i="4"/>
  <c r="DD32" i="4"/>
  <c r="P32" i="4"/>
  <c r="U78" i="4"/>
  <c r="KF54" i="4"/>
  <c r="KF32" i="4"/>
  <c r="P54" i="4"/>
  <c r="FH78" i="4"/>
  <c r="DS54" i="4"/>
  <c r="AN78" i="4"/>
  <c r="AE54" i="4"/>
  <c r="AE32" i="4"/>
  <c r="KU54" i="4"/>
  <c r="KU32" i="4"/>
  <c r="KC78" i="4"/>
  <c r="HG54" i="4"/>
  <c r="HG32" i="4"/>
  <c r="DS32" i="4"/>
  <c r="EW32" i="4"/>
  <c r="LO78" i="4"/>
  <c r="IK54" i="4"/>
  <c r="IK32" i="4"/>
  <c r="GT78" i="4"/>
  <c r="BZ78" i="4"/>
  <c r="BI54" i="4"/>
  <c r="BI32" i="4"/>
  <c r="LY54" i="4"/>
  <c r="LY32" i="4"/>
  <c r="EW54" i="4"/>
  <c r="BG78" i="4"/>
  <c r="AT32" i="4"/>
  <c r="LJ54" i="4"/>
  <c r="LJ32" i="4"/>
  <c r="HV54" i="4"/>
  <c r="KV78" i="4"/>
  <c r="GA78" i="4"/>
  <c r="EH54" i="4"/>
  <c r="EH32" i="4"/>
  <c r="AT54" i="4"/>
  <c r="HV32" i="4"/>
</calcChain>
</file>

<file path=xl/sharedStrings.xml><?xml version="1.0" encoding="utf-8"?>
<sst xmlns="http://schemas.openxmlformats.org/spreadsheetml/2006/main" count="327" uniqueCount="186">
  <si>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</si>
  <si>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</si>
  <si>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</si>
  <si>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</si>
  <si>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</si>
  <si>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</si>
  <si>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</si>
  <si>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</si>
  <si>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</si>
  <si>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</si>
  <si>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</si>
  <si>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</si>
  <si>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</si>
  <si>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</si>
  <si>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</si>
  <si>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</si>
  <si>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</si>
  <si>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</si>
  <si>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</si>
  <si>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</si>
  <si>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</si>
  <si>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</si>
  <si>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</si>
  <si>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</si>
  <si>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</si>
  <si>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</si>
  <si>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</si>
  <si>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</si>
  <si>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</si>
  <si>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</si>
  <si>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</si>
  <si>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</si>
  <si>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</si>
  <si>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</si>
  <si>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</si>
  <si>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</si>
  <si>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</si>
  <si>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</si>
  <si>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</si>
  <si>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</si>
  <si>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</si>
  <si>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</si>
  <si>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</si>
  <si>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</si>
  <si>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</si>
  <si>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</si>
  <si>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</si>
  <si>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</si>
  <si>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</si>
  <si>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</si>
  <si>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</si>
  <si>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</si>
  <si>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</si>
  <si>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</si>
  <si>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</si>
  <si>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</si>
  <si>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</si>
  <si>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</si>
  <si>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</si>
  <si>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</si>
  <si>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</si>
  <si>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</si>
  <si>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</si>
  <si>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</si>
  <si>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</si>
  <si>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</si>
  <si>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</si>
  <si>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</si>
  <si>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</si>
  <si>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</si>
  <si>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</si>
  <si>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</si>
  <si>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</si>
  <si>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</si>
  <si>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</si>
  <si>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</si>
  <si>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</si>
  <si>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</si>
  <si>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</si>
  <si>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</si>
  <si>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</si>
  <si>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</si>
  <si>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</si>
  <si>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</si>
  <si>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</si>
  <si>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</si>
  <si>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</si>
  <si>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</si>
  <si>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</si>
  <si>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</si>
  <si>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</si>
  <si>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</si>
  <si>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</si>
  <si>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</si>
  <si>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</si>
  <si>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</si>
  <si>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</si>
  <si>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</si>
  <si>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</si>
  <si>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</si>
  <si>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</si>
  <si>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</si>
  <si>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</si>
  <si>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</si>
  <si>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</si>
  <si>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</si>
  <si>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</si>
  <si>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</si>
  <si>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</si>
  <si>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</si>
  <si>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</si>
  <si>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</si>
  <si>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</si>
  <si>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</si>
  <si>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</si>
  <si>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</si>
  <si>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</si>
  <si>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</si>
  <si>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</si>
  <si>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</si>
  <si>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</si>
  <si>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</si>
  <si>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</si>
  <si>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</si>
  <si>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</si>
  <si>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</si>
  <si>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</si>
  <si>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</si>
  <si>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</si>
  <si>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</si>
  <si>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</si>
  <si>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</si>
  <si>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</si>
  <si>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</si>
  <si>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</si>
  <si>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</si>
  <si>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</si>
  <si>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</si>
  <si>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</si>
  <si>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</si>
  <si>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</si>
  <si>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</si>
  <si>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</si>
  <si>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</si>
  <si>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</si>
  <si>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</si>
  <si>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</si>
  <si>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</si>
  <si>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</si>
  <si>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</si>
  <si>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</si>
  <si>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</si>
  <si>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</si>
  <si>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</si>
  <si>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</si>
  <si>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</si>
  <si>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</si>
  <si>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</si>
  <si>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</si>
  <si>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</si>
  <si>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</si>
  <si>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</si>
  <si>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</si>
  <si>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</si>
  <si>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</si>
  <si>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大網白里市</t>
  </si>
  <si>
    <t>国保大網病院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</si>
  <si>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</si>
  <si>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</si>
  <si>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</si>
  <si>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</si>
  <si>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</si>
  <si>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</si>
  <si>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</si>
  <si>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</si>
  <si>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</si>
  <si>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</si>
  <si>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</si>
  <si>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</si>
  <si>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</si>
  <si>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</si>
  <si>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</si>
  <si>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常収支比率及び医業収支比率は平均値を上回っていますが、これは血液内科を受診する患者数が多いことにより、患者１人あたりの収益が高くなっていることが原因と考えられます。特に抗がん剤等の高価な薬剤が材料費総額を引き上げています。
　また、病床利用率については、COVID-19の影響により減少傾向となっているものと考えられます。</t>
    <phoneticPr fontId="5"/>
  </si>
  <si>
    <t>　「千葉県救急告示病院及び診療所」として、急性期患者発生時の山武郡市地域における２次救急医療機関の１つとなっております（本市では当院のみ）。
　同医療圏に存在する中核病院（他市町）と密な連携を取り、急性期から回復期を中心に、また、慢性期及び終末期まで幅広く、中核病院の後方支援を行うことが役割として求められています。</t>
    <phoneticPr fontId="5"/>
  </si>
  <si>
    <t>　COVID-19の影響もあり、地域医療構想も今後が不透明な状況にあります。当院は、地域の医療体制を維持するため、十分な医師・医療職を確保し、高度急性期機能を担う東千葉メディカルセンターを中心に近隣病院と密な連携を取りながら、地域医療の役割を担っていくことに務めます。</t>
    <phoneticPr fontId="5"/>
  </si>
  <si>
    <t>　有形固定資産全体の減価償却率は微増傾向にあり、建物附帯設備を中心に老朽化が進んでいます。また、電子化、自動化など医療機器の高度化が進む中での機器更新に伴う、１床あたりの有形固定資産額も増加しています。
　令和２年度に照明設備機器の改修、令和３年度に院内の自動火災報知設備の更新を終え、今後については、COVID-19の影響もあり、先行きが不透明な状況でありますが、経営状況と地域から求められる医療の両面を考慮し、計画的に建物設備及び機器の更新に取り組んでまいります。</t>
    <rPh sb="119" eb="121">
      <t>レイワ</t>
    </rPh>
    <rPh sb="122" eb="124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</si>
</sst>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83.6</c:v>
                </c:pt>
                <c:pt idx="1">
                  <c:v>80.3</c:v>
                </c:pt>
                <c:pt idx="2">
                  <c:v>82.4</c:v>
                </c:pt>
                <c:pt idx="3">
                  <c:v>77.2</c:v>
                </c:pt>
                <c:pt idx="4">
                  <c:v>70.900000000000006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A-4CCC-A0C5-B9842B37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952960"/>
        <c:axId val="358956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66.900000000000006</c:v>
                </c:pt>
                <c:pt idx="2">
                  <c:v>66.099999999999994</c:v>
                </c:pt>
                <c:pt idx="3">
                  <c:v>62.3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A-4CCC-A0C5-B9842B37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52960"/>
        <c:axId val="358956488"/>
      </c:lineChart>
      <c:catAx>
        <c:axId val="358952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8956488"/>
        <c:crosses val="autoZero"/>
        <c:auto val="1"/>
        <c:lblAlgn val="ctr"/>
        <c:lblOffset val="100"/>
        <c:noMultiLvlLbl val="1"/>
      </c:catAx>
      <c:valAx>
        <c:axId val="358956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895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13212</c:v>
                </c:pt>
                <c:pt idx="1">
                  <c:v>14008</c:v>
                </c:pt>
                <c:pt idx="2">
                  <c:v>12547</c:v>
                </c:pt>
                <c:pt idx="3">
                  <c:v>11436</c:v>
                </c:pt>
                <c:pt idx="4">
                  <c:v>12654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2-433A-8819-03E2A8FC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5432"/>
        <c:axId val="35947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8852</c:v>
                </c:pt>
                <c:pt idx="1">
                  <c:v>9060</c:v>
                </c:pt>
                <c:pt idx="2">
                  <c:v>9135</c:v>
                </c:pt>
                <c:pt idx="3">
                  <c:v>9509</c:v>
                </c:pt>
                <c:pt idx="4">
                  <c:v>9548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B2-433A-8819-03E2A8FC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5432"/>
        <c:axId val="359476608"/>
      </c:lineChart>
      <c:catAx>
        <c:axId val="359475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9476608"/>
        <c:crosses val="autoZero"/>
        <c:auto val="1"/>
        <c:lblAlgn val="ctr"/>
        <c:lblOffset val="100"/>
        <c:noMultiLvlLbl val="1"/>
      </c:catAx>
      <c:valAx>
        <c:axId val="35947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9475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41684</c:v>
                </c:pt>
                <c:pt idx="1">
                  <c:v>39502</c:v>
                </c:pt>
                <c:pt idx="2">
                  <c:v>39064</c:v>
                </c:pt>
                <c:pt idx="3">
                  <c:v>43165</c:v>
                </c:pt>
                <c:pt idx="4">
                  <c:v>45711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6-42D8-BEBE-4D7CBD8CC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13400"/>
        <c:axId val="40561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25249</c:v>
                </c:pt>
                <c:pt idx="1">
                  <c:v>25711</c:v>
                </c:pt>
                <c:pt idx="2">
                  <c:v>26415</c:v>
                </c:pt>
                <c:pt idx="3">
                  <c:v>27227</c:v>
                </c:pt>
                <c:pt idx="4">
                  <c:v>28176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6-42D8-BEBE-4D7CBD8CC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13400"/>
        <c:axId val="405615752"/>
      </c:lineChart>
      <c:catAx>
        <c:axId val="405613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5615752"/>
        <c:crosses val="autoZero"/>
        <c:auto val="1"/>
        <c:lblAlgn val="ctr"/>
        <c:lblOffset val="100"/>
        <c:noMultiLvlLbl val="1"/>
      </c:catAx>
      <c:valAx>
        <c:axId val="40561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05613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96.1</c:v>
                </c:pt>
                <c:pt idx="2">
                  <c:v>95.9</c:v>
                </c:pt>
                <c:pt idx="3">
                  <c:v>90.6</c:v>
                </c:pt>
                <c:pt idx="4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1-4B56-A269-950A3E4AC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953352"/>
        <c:axId val="358955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114.4</c:v>
                </c:pt>
                <c:pt idx="1">
                  <c:v>117</c:v>
                </c:pt>
                <c:pt idx="2">
                  <c:v>118.8</c:v>
                </c:pt>
                <c:pt idx="3">
                  <c:v>136</c:v>
                </c:pt>
                <c:pt idx="4">
                  <c:v>131.30000000000001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1-4B56-A269-950A3E4AC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53352"/>
        <c:axId val="358955704"/>
      </c:lineChart>
      <c:catAx>
        <c:axId val="358953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8955704"/>
        <c:crosses val="autoZero"/>
        <c:auto val="1"/>
        <c:lblAlgn val="ctr"/>
        <c:lblOffset val="100"/>
        <c:noMultiLvlLbl val="1"/>
      </c:catAx>
      <c:valAx>
        <c:axId val="358955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8953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90.8</c:v>
                </c:pt>
                <c:pt idx="2">
                  <c:v>90.4</c:v>
                </c:pt>
                <c:pt idx="3">
                  <c:v>88.6</c:v>
                </c:pt>
                <c:pt idx="4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5-40DD-A60D-30F051FF5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953744"/>
        <c:axId val="35895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77</c:v>
                </c:pt>
                <c:pt idx="2">
                  <c:v>77.099999999999994</c:v>
                </c:pt>
                <c:pt idx="3">
                  <c:v>73.8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5-40DD-A60D-30F051FF5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53744"/>
        <c:axId val="358954920"/>
      </c:lineChart>
      <c:catAx>
        <c:axId val="358953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8954920"/>
        <c:crosses val="autoZero"/>
        <c:auto val="1"/>
        <c:lblAlgn val="ctr"/>
        <c:lblOffset val="100"/>
        <c:noMultiLvlLbl val="1"/>
      </c:catAx>
      <c:valAx>
        <c:axId val="35895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8953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100.8</c:v>
                </c:pt>
                <c:pt idx="1">
                  <c:v>98.2</c:v>
                </c:pt>
                <c:pt idx="2">
                  <c:v>101</c:v>
                </c:pt>
                <c:pt idx="3">
                  <c:v>105.5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0-4EDD-85CE-623516AB0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0336"/>
        <c:axId val="35947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97.5</c:v>
                </c:pt>
                <c:pt idx="2">
                  <c:v>97.7</c:v>
                </c:pt>
                <c:pt idx="3">
                  <c:v>100.7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0-4EDD-85CE-623516AB0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0336"/>
        <c:axId val="359471120"/>
      </c:lineChart>
      <c:catAx>
        <c:axId val="359470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9471120"/>
        <c:crosses val="autoZero"/>
        <c:auto val="1"/>
        <c:lblAlgn val="ctr"/>
        <c:lblOffset val="100"/>
        <c:noMultiLvlLbl val="1"/>
      </c:catAx>
      <c:valAx>
        <c:axId val="35947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359470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66.400000000000006</c:v>
                </c:pt>
                <c:pt idx="1">
                  <c:v>65.900000000000006</c:v>
                </c:pt>
                <c:pt idx="2">
                  <c:v>67.2</c:v>
                </c:pt>
                <c:pt idx="3">
                  <c:v>67.599999999999994</c:v>
                </c:pt>
                <c:pt idx="4">
                  <c:v>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B-4747-A5C7-F37549404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0728"/>
        <c:axId val="35946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53.8</c:v>
                </c:pt>
                <c:pt idx="1">
                  <c:v>56.1</c:v>
                </c:pt>
                <c:pt idx="2">
                  <c:v>56.4</c:v>
                </c:pt>
                <c:pt idx="3">
                  <c:v>56.9</c:v>
                </c:pt>
                <c:pt idx="4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B-4747-A5C7-F37549404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0728"/>
        <c:axId val="359469552"/>
      </c:lineChart>
      <c:catAx>
        <c:axId val="359470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9469552"/>
        <c:crosses val="autoZero"/>
        <c:auto val="1"/>
        <c:lblAlgn val="ctr"/>
        <c:lblOffset val="100"/>
        <c:noMultiLvlLbl val="1"/>
      </c:catAx>
      <c:valAx>
        <c:axId val="35946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9470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76.599999999999994</c:v>
                </c:pt>
                <c:pt idx="1">
                  <c:v>74.8</c:v>
                </c:pt>
                <c:pt idx="2">
                  <c:v>78.5</c:v>
                </c:pt>
                <c:pt idx="3">
                  <c:v>78.5</c:v>
                </c:pt>
                <c:pt idx="4">
                  <c:v>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5-4BAF-B534-63CB26F5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5824"/>
        <c:axId val="35947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73.2</c:v>
                </c:pt>
                <c:pt idx="2">
                  <c:v>73.400000000000006</c:v>
                </c:pt>
                <c:pt idx="3">
                  <c:v>72.5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5-4BAF-B534-63CB26F5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5824"/>
        <c:axId val="359476216"/>
      </c:lineChart>
      <c:catAx>
        <c:axId val="359475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9476216"/>
        <c:crosses val="autoZero"/>
        <c:auto val="1"/>
        <c:lblAlgn val="ctr"/>
        <c:lblOffset val="100"/>
        <c:noMultiLvlLbl val="1"/>
      </c:catAx>
      <c:valAx>
        <c:axId val="35947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947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39293354</c:v>
                </c:pt>
                <c:pt idx="1">
                  <c:v>39950313</c:v>
                </c:pt>
                <c:pt idx="2">
                  <c:v>40216232</c:v>
                </c:pt>
                <c:pt idx="3">
                  <c:v>41043606</c:v>
                </c:pt>
                <c:pt idx="4">
                  <c:v>41642556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3-4D69-A692-60392EED4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3472"/>
        <c:axId val="35947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38480542</c:v>
                </c:pt>
                <c:pt idx="1">
                  <c:v>38744035</c:v>
                </c:pt>
                <c:pt idx="2">
                  <c:v>40117620</c:v>
                </c:pt>
                <c:pt idx="3">
                  <c:v>42330999</c:v>
                </c:pt>
                <c:pt idx="4">
                  <c:v>43068047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3-4D69-A692-60392EED4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3472"/>
        <c:axId val="359472296"/>
      </c:lineChart>
      <c:catAx>
        <c:axId val="359473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9472296"/>
        <c:crosses val="autoZero"/>
        <c:auto val="1"/>
        <c:lblAlgn val="ctr"/>
        <c:lblOffset val="100"/>
        <c:noMultiLvlLbl val="1"/>
      </c:catAx>
      <c:valAx>
        <c:axId val="35947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9473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32.9</c:v>
                </c:pt>
                <c:pt idx="1">
                  <c:v>32.6</c:v>
                </c:pt>
                <c:pt idx="2">
                  <c:v>30.4</c:v>
                </c:pt>
                <c:pt idx="3">
                  <c:v>29.2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5-452C-9AEE-F6F04AA73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4256"/>
        <c:axId val="35947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</c:v>
                </c:pt>
                <c:pt idx="1">
                  <c:v>16.5</c:v>
                </c:pt>
                <c:pt idx="2">
                  <c:v>16</c:v>
                </c:pt>
                <c:pt idx="3">
                  <c:v>15.7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5-452C-9AEE-F6F04AA73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4256"/>
        <c:axId val="359471904"/>
      </c:lineChart>
      <c:catAx>
        <c:axId val="359474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9471904"/>
        <c:crosses val="autoZero"/>
        <c:auto val="1"/>
        <c:lblAlgn val="ctr"/>
        <c:lblOffset val="100"/>
        <c:noMultiLvlLbl val="1"/>
      </c:catAx>
      <c:valAx>
        <c:axId val="35947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947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54.3</c:v>
                </c:pt>
                <c:pt idx="1">
                  <c:v>55.3</c:v>
                </c:pt>
                <c:pt idx="2">
                  <c:v>57.1</c:v>
                </c:pt>
                <c:pt idx="3">
                  <c:v>58.7</c:v>
                </c:pt>
                <c:pt idx="4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5-46FA-A02B-D747676B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3080"/>
        <c:axId val="359474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70.3</c:v>
                </c:pt>
                <c:pt idx="1">
                  <c:v>71.099999999999994</c:v>
                </c:pt>
                <c:pt idx="2">
                  <c:v>72</c:v>
                </c:pt>
                <c:pt idx="3">
                  <c:v>77.7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5-46FA-A02B-D747676B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3080"/>
        <c:axId val="359474648"/>
      </c:lineChart>
      <c:catAx>
        <c:axId val="359473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59474648"/>
        <c:crosses val="autoZero"/>
        <c:auto val="1"/>
        <c:lblAlgn val="ctr"/>
        <c:lblOffset val="100"/>
        <c:noMultiLvlLbl val="1"/>
      </c:catAx>
      <c:valAx>
        <c:axId val="359474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9473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5" zoomScaleNormal="85" zoomScaleSheetLayoutView="85" workbookViewId="0"/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2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2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9" t="str">
        <f>データ!H6</f>
        <v>千葉県大網白里市　国保大網病院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2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50床以上～100床未満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99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データ!AA6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2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9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99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2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19">
        <f>データ!U6</f>
        <v>48679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5856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第２種該当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-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99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99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2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 x14ac:dyDescent="0.2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 x14ac:dyDescent="0.2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 x14ac:dyDescent="0.2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 x14ac:dyDescent="0.2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 x14ac:dyDescent="0.2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2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2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183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 x14ac:dyDescent="0.2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2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 x14ac:dyDescent="0.2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2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 x14ac:dyDescent="0.2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2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 x14ac:dyDescent="0.2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2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 x14ac:dyDescent="0.2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2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 x14ac:dyDescent="0.2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2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 x14ac:dyDescent="0.2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2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 x14ac:dyDescent="0.2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2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 x14ac:dyDescent="0.2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2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 x14ac:dyDescent="0.2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2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 x14ac:dyDescent="0.2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100.8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98.2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101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105.5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105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94.4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90.8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90.4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88.6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94.7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92.4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96.1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95.9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90.6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78.400000000000006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83.6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80.3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82.4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77.2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70.900000000000006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2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 x14ac:dyDescent="0.2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98.2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97.5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97.7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100.7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103.6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78.099999999999994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77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77.099999999999994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73.8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75.5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114.4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118.8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136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131.30000000000001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67.900000000000006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66.900000000000006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66.099999999999994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62.3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62.1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5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6"/>
      <c r="NX34" s="107"/>
      <c r="OC34" s="18" t="s">
        <v>60</v>
      </c>
    </row>
    <row r="35" spans="1:393" ht="13.5" customHeight="1" x14ac:dyDescent="0.2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2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2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2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2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182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2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2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2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2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2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2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2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2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2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2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2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2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 x14ac:dyDescent="0.2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2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2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185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 x14ac:dyDescent="0.2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41684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39502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39064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43165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45711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13212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14008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12547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11436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12654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54.3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55.3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57.1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58.7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57.5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32.9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32.6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30.4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29.2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27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 x14ac:dyDescent="0.2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25249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25711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26415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27227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28176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8852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9060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9135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9509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9548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70.3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71.099999999999994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72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77.7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75.7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17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16.5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16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15.7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14.6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 x14ac:dyDescent="0.2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 x14ac:dyDescent="0.2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 x14ac:dyDescent="0.2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 x14ac:dyDescent="0.2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 x14ac:dyDescent="0.2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 x14ac:dyDescent="0.2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 x14ac:dyDescent="0.2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 x14ac:dyDescent="0.2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 x14ac:dyDescent="0.2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 x14ac:dyDescent="0.2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 x14ac:dyDescent="0.2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2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2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184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2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2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2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2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2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2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2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2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2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66.400000000000006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65.900000000000006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67.2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67.599999999999994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68.7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76.599999999999994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74.8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78.5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78.5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79.5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39293354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39950313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40216232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41043606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41642556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2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53.8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56.1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56.4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58.3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73.2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73.400000000000006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72.5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72.3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38480542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38744035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40117620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42330999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43068047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2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2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2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2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2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2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2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95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2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EdiOPCyE32IKL0pO5Sek7BX4uu3AxbgAK5B4R6G47ErKrV5Va4IMebtH2wQ1kf3roQnyZ9i7spOJzXcwXiLSQw==" saltValue="F2mCRrJNw4we5JvuZ4vx0A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4" width="11.88671875" customWidth="1"/>
    <col min="155" max="155" width="10.88671875" customWidth="1"/>
  </cols>
  <sheetData>
    <row r="1" spans="1:155" x14ac:dyDescent="0.2">
      <c r="A1" t="s">
        <v>96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2">
      <c r="A2" s="38" t="s">
        <v>97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2" customHeight="1" x14ac:dyDescent="0.2">
      <c r="A3" s="38" t="s">
        <v>98</v>
      </c>
      <c r="B3" s="39" t="s">
        <v>99</v>
      </c>
      <c r="C3" s="39" t="s">
        <v>100</v>
      </c>
      <c r="D3" s="39" t="s">
        <v>101</v>
      </c>
      <c r="E3" s="39" t="s">
        <v>102</v>
      </c>
      <c r="F3" s="39" t="s">
        <v>103</v>
      </c>
      <c r="G3" s="39" t="s">
        <v>104</v>
      </c>
      <c r="H3" s="40" t="s">
        <v>105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106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84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2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2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143</v>
      </c>
      <c r="AU5" s="52" t="s">
        <v>154</v>
      </c>
      <c r="AV5" s="52" t="s">
        <v>155</v>
      </c>
      <c r="AW5" s="52" t="s">
        <v>146</v>
      </c>
      <c r="AX5" s="52" t="s">
        <v>156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143</v>
      </c>
      <c r="BF5" s="52" t="s">
        <v>154</v>
      </c>
      <c r="BG5" s="52" t="s">
        <v>155</v>
      </c>
      <c r="BH5" s="52" t="s">
        <v>146</v>
      </c>
      <c r="BI5" s="52" t="s">
        <v>156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143</v>
      </c>
      <c r="BQ5" s="52" t="s">
        <v>154</v>
      </c>
      <c r="BR5" s="52" t="s">
        <v>157</v>
      </c>
      <c r="BS5" s="52" t="s">
        <v>158</v>
      </c>
      <c r="BT5" s="52" t="s">
        <v>156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143</v>
      </c>
      <c r="CB5" s="52" t="s">
        <v>154</v>
      </c>
      <c r="CC5" s="52" t="s">
        <v>155</v>
      </c>
      <c r="CD5" s="52" t="s">
        <v>158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143</v>
      </c>
      <c r="CM5" s="52" t="s">
        <v>154</v>
      </c>
      <c r="CN5" s="52" t="s">
        <v>155</v>
      </c>
      <c r="CO5" s="52" t="s">
        <v>146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154</v>
      </c>
      <c r="CY5" s="52" t="s">
        <v>155</v>
      </c>
      <c r="CZ5" s="52" t="s">
        <v>146</v>
      </c>
      <c r="DA5" s="52" t="s">
        <v>156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143</v>
      </c>
      <c r="DI5" s="52" t="s">
        <v>154</v>
      </c>
      <c r="DJ5" s="52" t="s">
        <v>155</v>
      </c>
      <c r="DK5" s="52" t="s">
        <v>158</v>
      </c>
      <c r="DL5" s="52" t="s">
        <v>159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144</v>
      </c>
      <c r="DU5" s="52" t="s">
        <v>157</v>
      </c>
      <c r="DV5" s="52" t="s">
        <v>158</v>
      </c>
      <c r="DW5" s="52" t="s">
        <v>147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160</v>
      </c>
      <c r="EE5" s="52" t="s">
        <v>154</v>
      </c>
      <c r="EF5" s="52" t="s">
        <v>155</v>
      </c>
      <c r="EG5" s="52" t="s">
        <v>146</v>
      </c>
      <c r="EH5" s="52" t="s">
        <v>159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161</v>
      </c>
      <c r="EO5" s="52" t="s">
        <v>143</v>
      </c>
      <c r="EP5" s="52" t="s">
        <v>144</v>
      </c>
      <c r="EQ5" s="52" t="s">
        <v>155</v>
      </c>
      <c r="ER5" s="52" t="s">
        <v>158</v>
      </c>
      <c r="ES5" s="52" t="s">
        <v>156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2">
      <c r="A6" s="38" t="s">
        <v>162</v>
      </c>
      <c r="B6" s="53">
        <f>B8</f>
        <v>2021</v>
      </c>
      <c r="C6" s="53">
        <f t="shared" ref="C6:M6" si="2">C8</f>
        <v>122394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8" t="str">
        <f>IF(H8&lt;&gt;I8,H8,"")&amp;IF(I8&lt;&gt;J8,I8,"")&amp;"　"&amp;J8</f>
        <v>千葉県大網白里市　国保大網病院</v>
      </c>
      <c r="I6" s="159"/>
      <c r="J6" s="160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50床以上～100床未満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9</v>
      </c>
      <c r="R6" s="53" t="str">
        <f t="shared" si="3"/>
        <v>-</v>
      </c>
      <c r="S6" s="53" t="str">
        <f t="shared" si="3"/>
        <v>ド 訓</v>
      </c>
      <c r="T6" s="53" t="str">
        <f t="shared" si="3"/>
        <v>救 輪</v>
      </c>
      <c r="U6" s="54">
        <f>U8</f>
        <v>48679</v>
      </c>
      <c r="V6" s="54">
        <f>V8</f>
        <v>5856</v>
      </c>
      <c r="W6" s="53" t="str">
        <f>W8</f>
        <v>第２種該当</v>
      </c>
      <c r="X6" s="53" t="str">
        <f t="shared" ref="X6" si="4">X8</f>
        <v>-</v>
      </c>
      <c r="Y6" s="53" t="str">
        <f t="shared" si="3"/>
        <v>１０：１</v>
      </c>
      <c r="Z6" s="54">
        <f t="shared" si="3"/>
        <v>99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99</v>
      </c>
      <c r="AF6" s="54">
        <f t="shared" si="3"/>
        <v>99</v>
      </c>
      <c r="AG6" s="54" t="str">
        <f t="shared" si="3"/>
        <v>-</v>
      </c>
      <c r="AH6" s="54">
        <f t="shared" si="3"/>
        <v>99</v>
      </c>
      <c r="AI6" s="55">
        <f>IF(AI8="-",NA(),AI8)</f>
        <v>100.8</v>
      </c>
      <c r="AJ6" s="55">
        <f t="shared" ref="AJ6:AR6" si="5">IF(AJ8="-",NA(),AJ8)</f>
        <v>98.2</v>
      </c>
      <c r="AK6" s="55">
        <f t="shared" si="5"/>
        <v>101</v>
      </c>
      <c r="AL6" s="55">
        <f t="shared" si="5"/>
        <v>105.5</v>
      </c>
      <c r="AM6" s="55">
        <f t="shared" si="5"/>
        <v>105</v>
      </c>
      <c r="AN6" s="55">
        <f t="shared" si="5"/>
        <v>98.2</v>
      </c>
      <c r="AO6" s="55">
        <f t="shared" si="5"/>
        <v>97.5</v>
      </c>
      <c r="AP6" s="55">
        <f t="shared" si="5"/>
        <v>97.7</v>
      </c>
      <c r="AQ6" s="55">
        <f t="shared" si="5"/>
        <v>100.7</v>
      </c>
      <c r="AR6" s="55">
        <f t="shared" si="5"/>
        <v>103.6</v>
      </c>
      <c r="AS6" s="55" t="str">
        <f>IF(AS8="-","【-】","【"&amp;SUBSTITUTE(TEXT(AS8,"#,##0.0"),"-","△")&amp;"】")</f>
        <v>【106.2】</v>
      </c>
      <c r="AT6" s="55">
        <f>IF(AT8="-",NA(),AT8)</f>
        <v>94.4</v>
      </c>
      <c r="AU6" s="55">
        <f t="shared" ref="AU6:BC6" si="6">IF(AU8="-",NA(),AU8)</f>
        <v>90.8</v>
      </c>
      <c r="AV6" s="55">
        <f t="shared" si="6"/>
        <v>90.4</v>
      </c>
      <c r="AW6" s="55">
        <f t="shared" si="6"/>
        <v>88.6</v>
      </c>
      <c r="AX6" s="55">
        <f t="shared" si="6"/>
        <v>94.7</v>
      </c>
      <c r="AY6" s="55">
        <f t="shared" si="6"/>
        <v>78.099999999999994</v>
      </c>
      <c r="AZ6" s="55">
        <f t="shared" si="6"/>
        <v>77</v>
      </c>
      <c r="BA6" s="55">
        <f t="shared" si="6"/>
        <v>77.099999999999994</v>
      </c>
      <c r="BB6" s="55">
        <f t="shared" si="6"/>
        <v>73.8</v>
      </c>
      <c r="BC6" s="55">
        <f t="shared" si="6"/>
        <v>75.5</v>
      </c>
      <c r="BD6" s="55" t="str">
        <f>IF(BD8="-","【-】","【"&amp;SUBSTITUTE(TEXT(BD8,"#,##0.0"),"-","△")&amp;"】")</f>
        <v>【86.6】</v>
      </c>
      <c r="BE6" s="55">
        <f>IF(BE8="-",NA(),BE8)</f>
        <v>92.4</v>
      </c>
      <c r="BF6" s="55">
        <f t="shared" ref="BF6:BN6" si="7">IF(BF8="-",NA(),BF8)</f>
        <v>96.1</v>
      </c>
      <c r="BG6" s="55">
        <f t="shared" si="7"/>
        <v>95.9</v>
      </c>
      <c r="BH6" s="55">
        <f t="shared" si="7"/>
        <v>90.6</v>
      </c>
      <c r="BI6" s="55">
        <f t="shared" si="7"/>
        <v>78.400000000000006</v>
      </c>
      <c r="BJ6" s="55">
        <f t="shared" si="7"/>
        <v>114.4</v>
      </c>
      <c r="BK6" s="55">
        <f t="shared" si="7"/>
        <v>117</v>
      </c>
      <c r="BL6" s="55">
        <f t="shared" si="7"/>
        <v>118.8</v>
      </c>
      <c r="BM6" s="55">
        <f t="shared" si="7"/>
        <v>136</v>
      </c>
      <c r="BN6" s="55">
        <f t="shared" si="7"/>
        <v>131.30000000000001</v>
      </c>
      <c r="BO6" s="55" t="str">
        <f>IF(BO8="-","【-】","【"&amp;SUBSTITUTE(TEXT(BO8,"#,##0.0"),"-","△")&amp;"】")</f>
        <v>【70.7】</v>
      </c>
      <c r="BP6" s="55">
        <f>IF(BP8="-",NA(),BP8)</f>
        <v>83.6</v>
      </c>
      <c r="BQ6" s="55">
        <f t="shared" ref="BQ6:BY6" si="8">IF(BQ8="-",NA(),BQ8)</f>
        <v>80.3</v>
      </c>
      <c r="BR6" s="55">
        <f t="shared" si="8"/>
        <v>82.4</v>
      </c>
      <c r="BS6" s="55">
        <f t="shared" si="8"/>
        <v>77.2</v>
      </c>
      <c r="BT6" s="55">
        <f t="shared" si="8"/>
        <v>70.900000000000006</v>
      </c>
      <c r="BU6" s="55">
        <f t="shared" si="8"/>
        <v>67.900000000000006</v>
      </c>
      <c r="BV6" s="55">
        <f t="shared" si="8"/>
        <v>66.900000000000006</v>
      </c>
      <c r="BW6" s="55">
        <f t="shared" si="8"/>
        <v>66.099999999999994</v>
      </c>
      <c r="BX6" s="55">
        <f t="shared" si="8"/>
        <v>62.3</v>
      </c>
      <c r="BY6" s="55">
        <f t="shared" si="8"/>
        <v>62.1</v>
      </c>
      <c r="BZ6" s="55" t="str">
        <f>IF(BZ8="-","【-】","【"&amp;SUBSTITUTE(TEXT(BZ8,"#,##0.0"),"-","△")&amp;"】")</f>
        <v>【67.1】</v>
      </c>
      <c r="CA6" s="56">
        <f>IF(CA8="-",NA(),CA8)</f>
        <v>41684</v>
      </c>
      <c r="CB6" s="56">
        <f t="shared" ref="CB6:CJ6" si="9">IF(CB8="-",NA(),CB8)</f>
        <v>39502</v>
      </c>
      <c r="CC6" s="56">
        <f t="shared" si="9"/>
        <v>39064</v>
      </c>
      <c r="CD6" s="56">
        <f t="shared" si="9"/>
        <v>43165</v>
      </c>
      <c r="CE6" s="56">
        <f t="shared" si="9"/>
        <v>45711</v>
      </c>
      <c r="CF6" s="56">
        <f t="shared" si="9"/>
        <v>25249</v>
      </c>
      <c r="CG6" s="56">
        <f t="shared" si="9"/>
        <v>25711</v>
      </c>
      <c r="CH6" s="56">
        <f t="shared" si="9"/>
        <v>26415</v>
      </c>
      <c r="CI6" s="56">
        <f t="shared" si="9"/>
        <v>27227</v>
      </c>
      <c r="CJ6" s="56">
        <f t="shared" si="9"/>
        <v>28176</v>
      </c>
      <c r="CK6" s="55" t="str">
        <f>IF(CK8="-","【-】","【"&amp;SUBSTITUTE(TEXT(CK8,"#,##0"),"-","△")&amp;"】")</f>
        <v>【59,287】</v>
      </c>
      <c r="CL6" s="56">
        <f>IF(CL8="-",NA(),CL8)</f>
        <v>13212</v>
      </c>
      <c r="CM6" s="56">
        <f t="shared" ref="CM6:CU6" si="10">IF(CM8="-",NA(),CM8)</f>
        <v>14008</v>
      </c>
      <c r="CN6" s="56">
        <f t="shared" si="10"/>
        <v>12547</v>
      </c>
      <c r="CO6" s="56">
        <f t="shared" si="10"/>
        <v>11436</v>
      </c>
      <c r="CP6" s="56">
        <f t="shared" si="10"/>
        <v>12654</v>
      </c>
      <c r="CQ6" s="56">
        <f t="shared" si="10"/>
        <v>8852</v>
      </c>
      <c r="CR6" s="56">
        <f t="shared" si="10"/>
        <v>9060</v>
      </c>
      <c r="CS6" s="56">
        <f t="shared" si="10"/>
        <v>9135</v>
      </c>
      <c r="CT6" s="56">
        <f t="shared" si="10"/>
        <v>9509</v>
      </c>
      <c r="CU6" s="56">
        <f t="shared" si="10"/>
        <v>9548</v>
      </c>
      <c r="CV6" s="55" t="str">
        <f>IF(CV8="-","【-】","【"&amp;SUBSTITUTE(TEXT(CV8,"#,##0"),"-","△")&amp;"】")</f>
        <v>【17,202】</v>
      </c>
      <c r="CW6" s="55">
        <f>IF(CW8="-",NA(),CW8)</f>
        <v>54.3</v>
      </c>
      <c r="CX6" s="55">
        <f t="shared" ref="CX6:DF6" si="11">IF(CX8="-",NA(),CX8)</f>
        <v>55.3</v>
      </c>
      <c r="CY6" s="55">
        <f t="shared" si="11"/>
        <v>57.1</v>
      </c>
      <c r="CZ6" s="55">
        <f t="shared" si="11"/>
        <v>58.7</v>
      </c>
      <c r="DA6" s="55">
        <f t="shared" si="11"/>
        <v>57.5</v>
      </c>
      <c r="DB6" s="55">
        <f t="shared" si="11"/>
        <v>70.3</v>
      </c>
      <c r="DC6" s="55">
        <f t="shared" si="11"/>
        <v>71.099999999999994</v>
      </c>
      <c r="DD6" s="55">
        <f t="shared" si="11"/>
        <v>72</v>
      </c>
      <c r="DE6" s="55">
        <f t="shared" si="11"/>
        <v>77.7</v>
      </c>
      <c r="DF6" s="55">
        <f t="shared" si="11"/>
        <v>75.7</v>
      </c>
      <c r="DG6" s="55" t="str">
        <f>IF(DG8="-","【-】","【"&amp;SUBSTITUTE(TEXT(DG8,"#,##0.0"),"-","△")&amp;"】")</f>
        <v>【56.4】</v>
      </c>
      <c r="DH6" s="55">
        <f>IF(DH8="-",NA(),DH8)</f>
        <v>32.9</v>
      </c>
      <c r="DI6" s="55">
        <f t="shared" ref="DI6:DQ6" si="12">IF(DI8="-",NA(),DI8)</f>
        <v>32.6</v>
      </c>
      <c r="DJ6" s="55">
        <f t="shared" si="12"/>
        <v>30.4</v>
      </c>
      <c r="DK6" s="55">
        <f t="shared" si="12"/>
        <v>29.2</v>
      </c>
      <c r="DL6" s="55">
        <f t="shared" si="12"/>
        <v>27</v>
      </c>
      <c r="DM6" s="55">
        <f t="shared" si="12"/>
        <v>17</v>
      </c>
      <c r="DN6" s="55">
        <f t="shared" si="12"/>
        <v>16.5</v>
      </c>
      <c r="DO6" s="55">
        <f t="shared" si="12"/>
        <v>16</v>
      </c>
      <c r="DP6" s="55">
        <f t="shared" si="12"/>
        <v>15.7</v>
      </c>
      <c r="DQ6" s="55">
        <f t="shared" si="12"/>
        <v>14.6</v>
      </c>
      <c r="DR6" s="55" t="str">
        <f>IF(DR8="-","【-】","【"&amp;SUBSTITUTE(TEXT(DR8,"#,##0.0"),"-","△")&amp;"】")</f>
        <v>【24.8】</v>
      </c>
      <c r="DS6" s="55">
        <f>IF(DS8="-",NA(),DS8)</f>
        <v>66.400000000000006</v>
      </c>
      <c r="DT6" s="55">
        <f t="shared" ref="DT6:EB6" si="13">IF(DT8="-",NA(),DT8)</f>
        <v>65.900000000000006</v>
      </c>
      <c r="DU6" s="55">
        <f t="shared" si="13"/>
        <v>67.2</v>
      </c>
      <c r="DV6" s="55">
        <f t="shared" si="13"/>
        <v>67.599999999999994</v>
      </c>
      <c r="DW6" s="55">
        <f t="shared" si="13"/>
        <v>68.7</v>
      </c>
      <c r="DX6" s="55">
        <f t="shared" si="13"/>
        <v>53.8</v>
      </c>
      <c r="DY6" s="55">
        <f t="shared" si="13"/>
        <v>56.1</v>
      </c>
      <c r="DZ6" s="55">
        <f t="shared" si="13"/>
        <v>56.4</v>
      </c>
      <c r="EA6" s="55">
        <f t="shared" si="13"/>
        <v>56.9</v>
      </c>
      <c r="EB6" s="55">
        <f t="shared" si="13"/>
        <v>58.3</v>
      </c>
      <c r="EC6" s="55" t="str">
        <f>IF(EC8="-","【-】","【"&amp;SUBSTITUTE(TEXT(EC8,"#,##0.0"),"-","△")&amp;"】")</f>
        <v>【56.0】</v>
      </c>
      <c r="ED6" s="55">
        <f>IF(ED8="-",NA(),ED8)</f>
        <v>76.599999999999994</v>
      </c>
      <c r="EE6" s="55">
        <f t="shared" ref="EE6:EM6" si="14">IF(EE8="-",NA(),EE8)</f>
        <v>74.8</v>
      </c>
      <c r="EF6" s="55">
        <f t="shared" si="14"/>
        <v>78.5</v>
      </c>
      <c r="EG6" s="55">
        <f t="shared" si="14"/>
        <v>78.5</v>
      </c>
      <c r="EH6" s="55">
        <f t="shared" si="14"/>
        <v>79.5</v>
      </c>
      <c r="EI6" s="55">
        <f t="shared" si="14"/>
        <v>71</v>
      </c>
      <c r="EJ6" s="55">
        <f t="shared" si="14"/>
        <v>73.2</v>
      </c>
      <c r="EK6" s="55">
        <f t="shared" si="14"/>
        <v>73.400000000000006</v>
      </c>
      <c r="EL6" s="55">
        <f t="shared" si="14"/>
        <v>72.5</v>
      </c>
      <c r="EM6" s="55">
        <f t="shared" si="14"/>
        <v>72.3</v>
      </c>
      <c r="EN6" s="55" t="str">
        <f>IF(EN8="-","【-】","【"&amp;SUBSTITUTE(TEXT(EN8,"#,##0.0"),"-","△")&amp;"】")</f>
        <v>【70.7】</v>
      </c>
      <c r="EO6" s="56">
        <f>IF(EO8="-",NA(),EO8)</f>
        <v>39293354</v>
      </c>
      <c r="EP6" s="56">
        <f t="shared" ref="EP6:EX6" si="15">IF(EP8="-",NA(),EP8)</f>
        <v>39950313</v>
      </c>
      <c r="EQ6" s="56">
        <f t="shared" si="15"/>
        <v>40216232</v>
      </c>
      <c r="ER6" s="56">
        <f t="shared" si="15"/>
        <v>41043606</v>
      </c>
      <c r="ES6" s="56">
        <f t="shared" si="15"/>
        <v>41642556</v>
      </c>
      <c r="ET6" s="56">
        <f t="shared" si="15"/>
        <v>38480542</v>
      </c>
      <c r="EU6" s="56">
        <f t="shared" si="15"/>
        <v>38744035</v>
      </c>
      <c r="EV6" s="56">
        <f t="shared" si="15"/>
        <v>40117620</v>
      </c>
      <c r="EW6" s="56">
        <f t="shared" si="15"/>
        <v>42330999</v>
      </c>
      <c r="EX6" s="56">
        <f t="shared" si="15"/>
        <v>43068047</v>
      </c>
      <c r="EY6" s="56" t="str">
        <f>IF(EY8="-","【-】","【"&amp;SUBSTITUTE(TEXT(EY8,"#,##0"),"-","△")&amp;"】")</f>
        <v>【49,765,843】</v>
      </c>
    </row>
    <row r="7" spans="1:155" s="57" customFormat="1" x14ac:dyDescent="0.2">
      <c r="A7" s="38" t="s">
        <v>163</v>
      </c>
      <c r="B7" s="53">
        <f t="shared" ref="B7:AH7" si="16">B8</f>
        <v>2021</v>
      </c>
      <c r="C7" s="53">
        <f t="shared" si="16"/>
        <v>122394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50床以上～100床未満</v>
      </c>
      <c r="O7" s="53" t="str">
        <f>O8</f>
        <v>非設置</v>
      </c>
      <c r="P7" s="53" t="str">
        <f>P8</f>
        <v>直営</v>
      </c>
      <c r="Q7" s="54">
        <f t="shared" si="16"/>
        <v>9</v>
      </c>
      <c r="R7" s="53" t="str">
        <f t="shared" si="16"/>
        <v>-</v>
      </c>
      <c r="S7" s="53" t="str">
        <f t="shared" si="16"/>
        <v>ド 訓</v>
      </c>
      <c r="T7" s="53" t="str">
        <f t="shared" si="16"/>
        <v>救 輪</v>
      </c>
      <c r="U7" s="54">
        <f>U8</f>
        <v>48679</v>
      </c>
      <c r="V7" s="54">
        <f>V8</f>
        <v>5856</v>
      </c>
      <c r="W7" s="53" t="str">
        <f>W8</f>
        <v>第２種該当</v>
      </c>
      <c r="X7" s="53" t="str">
        <f t="shared" si="16"/>
        <v>-</v>
      </c>
      <c r="Y7" s="53" t="str">
        <f t="shared" si="16"/>
        <v>１０：１</v>
      </c>
      <c r="Z7" s="54">
        <f t="shared" si="16"/>
        <v>99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99</v>
      </c>
      <c r="AF7" s="54">
        <f t="shared" si="16"/>
        <v>99</v>
      </c>
      <c r="AG7" s="54" t="str">
        <f t="shared" si="16"/>
        <v>-</v>
      </c>
      <c r="AH7" s="54">
        <f t="shared" si="16"/>
        <v>99</v>
      </c>
      <c r="AI7" s="55">
        <f>AI8</f>
        <v>100.8</v>
      </c>
      <c r="AJ7" s="55">
        <f t="shared" ref="AJ7:AR7" si="17">AJ8</f>
        <v>98.2</v>
      </c>
      <c r="AK7" s="55">
        <f t="shared" si="17"/>
        <v>101</v>
      </c>
      <c r="AL7" s="55">
        <f t="shared" si="17"/>
        <v>105.5</v>
      </c>
      <c r="AM7" s="55">
        <f t="shared" si="17"/>
        <v>105</v>
      </c>
      <c r="AN7" s="55">
        <f t="shared" si="17"/>
        <v>98.2</v>
      </c>
      <c r="AO7" s="55">
        <f t="shared" si="17"/>
        <v>97.5</v>
      </c>
      <c r="AP7" s="55">
        <f t="shared" si="17"/>
        <v>97.7</v>
      </c>
      <c r="AQ7" s="55">
        <f t="shared" si="17"/>
        <v>100.7</v>
      </c>
      <c r="AR7" s="55">
        <f t="shared" si="17"/>
        <v>103.6</v>
      </c>
      <c r="AS7" s="55"/>
      <c r="AT7" s="55">
        <f>AT8</f>
        <v>94.4</v>
      </c>
      <c r="AU7" s="55">
        <f t="shared" ref="AU7:BC7" si="18">AU8</f>
        <v>90.8</v>
      </c>
      <c r="AV7" s="55">
        <f t="shared" si="18"/>
        <v>90.4</v>
      </c>
      <c r="AW7" s="55">
        <f t="shared" si="18"/>
        <v>88.6</v>
      </c>
      <c r="AX7" s="55">
        <f t="shared" si="18"/>
        <v>94.7</v>
      </c>
      <c r="AY7" s="55">
        <f t="shared" si="18"/>
        <v>78.099999999999994</v>
      </c>
      <c r="AZ7" s="55">
        <f t="shared" si="18"/>
        <v>77</v>
      </c>
      <c r="BA7" s="55">
        <f t="shared" si="18"/>
        <v>77.099999999999994</v>
      </c>
      <c r="BB7" s="55">
        <f t="shared" si="18"/>
        <v>73.8</v>
      </c>
      <c r="BC7" s="55">
        <f t="shared" si="18"/>
        <v>75.5</v>
      </c>
      <c r="BD7" s="55"/>
      <c r="BE7" s="55">
        <f>BE8</f>
        <v>92.4</v>
      </c>
      <c r="BF7" s="55">
        <f t="shared" ref="BF7:BN7" si="19">BF8</f>
        <v>96.1</v>
      </c>
      <c r="BG7" s="55">
        <f t="shared" si="19"/>
        <v>95.9</v>
      </c>
      <c r="BH7" s="55">
        <f t="shared" si="19"/>
        <v>90.6</v>
      </c>
      <c r="BI7" s="55">
        <f t="shared" si="19"/>
        <v>78.400000000000006</v>
      </c>
      <c r="BJ7" s="55">
        <f t="shared" si="19"/>
        <v>114.4</v>
      </c>
      <c r="BK7" s="55">
        <f t="shared" si="19"/>
        <v>117</v>
      </c>
      <c r="BL7" s="55">
        <f t="shared" si="19"/>
        <v>118.8</v>
      </c>
      <c r="BM7" s="55">
        <f t="shared" si="19"/>
        <v>136</v>
      </c>
      <c r="BN7" s="55">
        <f t="shared" si="19"/>
        <v>131.30000000000001</v>
      </c>
      <c r="BO7" s="55"/>
      <c r="BP7" s="55">
        <f>BP8</f>
        <v>83.6</v>
      </c>
      <c r="BQ7" s="55">
        <f t="shared" ref="BQ7:BY7" si="20">BQ8</f>
        <v>80.3</v>
      </c>
      <c r="BR7" s="55">
        <f t="shared" si="20"/>
        <v>82.4</v>
      </c>
      <c r="BS7" s="55">
        <f t="shared" si="20"/>
        <v>77.2</v>
      </c>
      <c r="BT7" s="55">
        <f t="shared" si="20"/>
        <v>70.900000000000006</v>
      </c>
      <c r="BU7" s="55">
        <f t="shared" si="20"/>
        <v>67.900000000000006</v>
      </c>
      <c r="BV7" s="55">
        <f t="shared" si="20"/>
        <v>66.900000000000006</v>
      </c>
      <c r="BW7" s="55">
        <f t="shared" si="20"/>
        <v>66.099999999999994</v>
      </c>
      <c r="BX7" s="55">
        <f t="shared" si="20"/>
        <v>62.3</v>
      </c>
      <c r="BY7" s="55">
        <f t="shared" si="20"/>
        <v>62.1</v>
      </c>
      <c r="BZ7" s="55"/>
      <c r="CA7" s="56">
        <f>CA8</f>
        <v>41684</v>
      </c>
      <c r="CB7" s="56">
        <f t="shared" ref="CB7:CJ7" si="21">CB8</f>
        <v>39502</v>
      </c>
      <c r="CC7" s="56">
        <f t="shared" si="21"/>
        <v>39064</v>
      </c>
      <c r="CD7" s="56">
        <f t="shared" si="21"/>
        <v>43165</v>
      </c>
      <c r="CE7" s="56">
        <f t="shared" si="21"/>
        <v>45711</v>
      </c>
      <c r="CF7" s="56">
        <f t="shared" si="21"/>
        <v>25249</v>
      </c>
      <c r="CG7" s="56">
        <f t="shared" si="21"/>
        <v>25711</v>
      </c>
      <c r="CH7" s="56">
        <f t="shared" si="21"/>
        <v>26415</v>
      </c>
      <c r="CI7" s="56">
        <f t="shared" si="21"/>
        <v>27227</v>
      </c>
      <c r="CJ7" s="56">
        <f t="shared" si="21"/>
        <v>28176</v>
      </c>
      <c r="CK7" s="55"/>
      <c r="CL7" s="56">
        <f>CL8</f>
        <v>13212</v>
      </c>
      <c r="CM7" s="56">
        <f t="shared" ref="CM7:CU7" si="22">CM8</f>
        <v>14008</v>
      </c>
      <c r="CN7" s="56">
        <f t="shared" si="22"/>
        <v>12547</v>
      </c>
      <c r="CO7" s="56">
        <f t="shared" si="22"/>
        <v>11436</v>
      </c>
      <c r="CP7" s="56">
        <f t="shared" si="22"/>
        <v>12654</v>
      </c>
      <c r="CQ7" s="56">
        <f t="shared" si="22"/>
        <v>8852</v>
      </c>
      <c r="CR7" s="56">
        <f t="shared" si="22"/>
        <v>9060</v>
      </c>
      <c r="CS7" s="56">
        <f t="shared" si="22"/>
        <v>9135</v>
      </c>
      <c r="CT7" s="56">
        <f t="shared" si="22"/>
        <v>9509</v>
      </c>
      <c r="CU7" s="56">
        <f t="shared" si="22"/>
        <v>9548</v>
      </c>
      <c r="CV7" s="55"/>
      <c r="CW7" s="55">
        <f>CW8</f>
        <v>54.3</v>
      </c>
      <c r="CX7" s="55">
        <f t="shared" ref="CX7:DF7" si="23">CX8</f>
        <v>55.3</v>
      </c>
      <c r="CY7" s="55">
        <f t="shared" si="23"/>
        <v>57.1</v>
      </c>
      <c r="CZ7" s="55">
        <f t="shared" si="23"/>
        <v>58.7</v>
      </c>
      <c r="DA7" s="55">
        <f t="shared" si="23"/>
        <v>57.5</v>
      </c>
      <c r="DB7" s="55">
        <f t="shared" si="23"/>
        <v>70.3</v>
      </c>
      <c r="DC7" s="55">
        <f t="shared" si="23"/>
        <v>71.099999999999994</v>
      </c>
      <c r="DD7" s="55">
        <f t="shared" si="23"/>
        <v>72</v>
      </c>
      <c r="DE7" s="55">
        <f t="shared" si="23"/>
        <v>77.7</v>
      </c>
      <c r="DF7" s="55">
        <f t="shared" si="23"/>
        <v>75.7</v>
      </c>
      <c r="DG7" s="55"/>
      <c r="DH7" s="55">
        <f>DH8</f>
        <v>32.9</v>
      </c>
      <c r="DI7" s="55">
        <f t="shared" ref="DI7:DQ7" si="24">DI8</f>
        <v>32.6</v>
      </c>
      <c r="DJ7" s="55">
        <f t="shared" si="24"/>
        <v>30.4</v>
      </c>
      <c r="DK7" s="55">
        <f t="shared" si="24"/>
        <v>29.2</v>
      </c>
      <c r="DL7" s="55">
        <f t="shared" si="24"/>
        <v>27</v>
      </c>
      <c r="DM7" s="55">
        <f t="shared" si="24"/>
        <v>17</v>
      </c>
      <c r="DN7" s="55">
        <f t="shared" si="24"/>
        <v>16.5</v>
      </c>
      <c r="DO7" s="55">
        <f t="shared" si="24"/>
        <v>16</v>
      </c>
      <c r="DP7" s="55">
        <f t="shared" si="24"/>
        <v>15.7</v>
      </c>
      <c r="DQ7" s="55">
        <f t="shared" si="24"/>
        <v>14.6</v>
      </c>
      <c r="DR7" s="55"/>
      <c r="DS7" s="55">
        <f>DS8</f>
        <v>66.400000000000006</v>
      </c>
      <c r="DT7" s="55">
        <f t="shared" ref="DT7:EB7" si="25">DT8</f>
        <v>65.900000000000006</v>
      </c>
      <c r="DU7" s="55">
        <f t="shared" si="25"/>
        <v>67.2</v>
      </c>
      <c r="DV7" s="55">
        <f t="shared" si="25"/>
        <v>67.599999999999994</v>
      </c>
      <c r="DW7" s="55">
        <f t="shared" si="25"/>
        <v>68.7</v>
      </c>
      <c r="DX7" s="55">
        <f t="shared" si="25"/>
        <v>53.8</v>
      </c>
      <c r="DY7" s="55">
        <f t="shared" si="25"/>
        <v>56.1</v>
      </c>
      <c r="DZ7" s="55">
        <f t="shared" si="25"/>
        <v>56.4</v>
      </c>
      <c r="EA7" s="55">
        <f t="shared" si="25"/>
        <v>56.9</v>
      </c>
      <c r="EB7" s="55">
        <f t="shared" si="25"/>
        <v>58.3</v>
      </c>
      <c r="EC7" s="55"/>
      <c r="ED7" s="55">
        <f>ED8</f>
        <v>76.599999999999994</v>
      </c>
      <c r="EE7" s="55">
        <f t="shared" ref="EE7:EM7" si="26">EE8</f>
        <v>74.8</v>
      </c>
      <c r="EF7" s="55">
        <f t="shared" si="26"/>
        <v>78.5</v>
      </c>
      <c r="EG7" s="55">
        <f t="shared" si="26"/>
        <v>78.5</v>
      </c>
      <c r="EH7" s="55">
        <f t="shared" si="26"/>
        <v>79.5</v>
      </c>
      <c r="EI7" s="55">
        <f t="shared" si="26"/>
        <v>71</v>
      </c>
      <c r="EJ7" s="55">
        <f t="shared" si="26"/>
        <v>73.2</v>
      </c>
      <c r="EK7" s="55">
        <f t="shared" si="26"/>
        <v>73.400000000000006</v>
      </c>
      <c r="EL7" s="55">
        <f t="shared" si="26"/>
        <v>72.5</v>
      </c>
      <c r="EM7" s="55">
        <f t="shared" si="26"/>
        <v>72.3</v>
      </c>
      <c r="EN7" s="55"/>
      <c r="EO7" s="56">
        <f>EO8</f>
        <v>39293354</v>
      </c>
      <c r="EP7" s="56">
        <f t="shared" ref="EP7:EX7" si="27">EP8</f>
        <v>39950313</v>
      </c>
      <c r="EQ7" s="56">
        <f t="shared" si="27"/>
        <v>40216232</v>
      </c>
      <c r="ER7" s="56">
        <f t="shared" si="27"/>
        <v>41043606</v>
      </c>
      <c r="ES7" s="56">
        <f t="shared" si="27"/>
        <v>41642556</v>
      </c>
      <c r="ET7" s="56">
        <f t="shared" si="27"/>
        <v>38480542</v>
      </c>
      <c r="EU7" s="56">
        <f t="shared" si="27"/>
        <v>38744035</v>
      </c>
      <c r="EV7" s="56">
        <f t="shared" si="27"/>
        <v>40117620</v>
      </c>
      <c r="EW7" s="56">
        <f t="shared" si="27"/>
        <v>42330999</v>
      </c>
      <c r="EX7" s="56">
        <f t="shared" si="27"/>
        <v>43068047</v>
      </c>
      <c r="EY7" s="56"/>
    </row>
    <row r="8" spans="1:155" s="57" customFormat="1" x14ac:dyDescent="0.2">
      <c r="A8" s="38"/>
      <c r="B8" s="58">
        <v>2021</v>
      </c>
      <c r="C8" s="58">
        <v>122394</v>
      </c>
      <c r="D8" s="58">
        <v>46</v>
      </c>
      <c r="E8" s="58">
        <v>6</v>
      </c>
      <c r="F8" s="58">
        <v>0</v>
      </c>
      <c r="G8" s="58">
        <v>1</v>
      </c>
      <c r="H8" s="58" t="s">
        <v>164</v>
      </c>
      <c r="I8" s="58" t="s">
        <v>165</v>
      </c>
      <c r="J8" s="58" t="s">
        <v>166</v>
      </c>
      <c r="K8" s="58" t="s">
        <v>167</v>
      </c>
      <c r="L8" s="58" t="s">
        <v>168</v>
      </c>
      <c r="M8" s="58" t="s">
        <v>169</v>
      </c>
      <c r="N8" s="58" t="s">
        <v>170</v>
      </c>
      <c r="O8" s="58" t="s">
        <v>171</v>
      </c>
      <c r="P8" s="58" t="s">
        <v>172</v>
      </c>
      <c r="Q8" s="59">
        <v>9</v>
      </c>
      <c r="R8" s="58" t="s">
        <v>39</v>
      </c>
      <c r="S8" s="58" t="s">
        <v>173</v>
      </c>
      <c r="T8" s="58" t="s">
        <v>174</v>
      </c>
      <c r="U8" s="59">
        <v>48679</v>
      </c>
      <c r="V8" s="59">
        <v>5856</v>
      </c>
      <c r="W8" s="58" t="s">
        <v>175</v>
      </c>
      <c r="X8" s="58" t="s">
        <v>39</v>
      </c>
      <c r="Y8" s="60" t="s">
        <v>176</v>
      </c>
      <c r="Z8" s="59">
        <v>99</v>
      </c>
      <c r="AA8" s="59" t="s">
        <v>39</v>
      </c>
      <c r="AB8" s="59" t="s">
        <v>39</v>
      </c>
      <c r="AC8" s="59" t="s">
        <v>39</v>
      </c>
      <c r="AD8" s="59" t="s">
        <v>39</v>
      </c>
      <c r="AE8" s="59">
        <v>99</v>
      </c>
      <c r="AF8" s="59">
        <v>99</v>
      </c>
      <c r="AG8" s="59" t="s">
        <v>39</v>
      </c>
      <c r="AH8" s="59">
        <v>99</v>
      </c>
      <c r="AI8" s="61">
        <v>100.8</v>
      </c>
      <c r="AJ8" s="61">
        <v>98.2</v>
      </c>
      <c r="AK8" s="61">
        <v>101</v>
      </c>
      <c r="AL8" s="61">
        <v>105.5</v>
      </c>
      <c r="AM8" s="61">
        <v>105</v>
      </c>
      <c r="AN8" s="61">
        <v>98.2</v>
      </c>
      <c r="AO8" s="61">
        <v>97.5</v>
      </c>
      <c r="AP8" s="61">
        <v>97.7</v>
      </c>
      <c r="AQ8" s="61">
        <v>100.7</v>
      </c>
      <c r="AR8" s="61">
        <v>103.6</v>
      </c>
      <c r="AS8" s="61">
        <v>106.2</v>
      </c>
      <c r="AT8" s="61">
        <v>94.4</v>
      </c>
      <c r="AU8" s="61">
        <v>90.8</v>
      </c>
      <c r="AV8" s="61">
        <v>90.4</v>
      </c>
      <c r="AW8" s="61">
        <v>88.6</v>
      </c>
      <c r="AX8" s="61">
        <v>94.7</v>
      </c>
      <c r="AY8" s="61">
        <v>78.099999999999994</v>
      </c>
      <c r="AZ8" s="61">
        <v>77</v>
      </c>
      <c r="BA8" s="61">
        <v>77.099999999999994</v>
      </c>
      <c r="BB8" s="61">
        <v>73.8</v>
      </c>
      <c r="BC8" s="61">
        <v>75.5</v>
      </c>
      <c r="BD8" s="61">
        <v>86.6</v>
      </c>
      <c r="BE8" s="62">
        <v>92.4</v>
      </c>
      <c r="BF8" s="62">
        <v>96.1</v>
      </c>
      <c r="BG8" s="62">
        <v>95.9</v>
      </c>
      <c r="BH8" s="62">
        <v>90.6</v>
      </c>
      <c r="BI8" s="62">
        <v>78.400000000000006</v>
      </c>
      <c r="BJ8" s="62">
        <v>114.4</v>
      </c>
      <c r="BK8" s="62">
        <v>117</v>
      </c>
      <c r="BL8" s="62">
        <v>118.8</v>
      </c>
      <c r="BM8" s="62">
        <v>136</v>
      </c>
      <c r="BN8" s="62">
        <v>131.30000000000001</v>
      </c>
      <c r="BO8" s="62">
        <v>70.7</v>
      </c>
      <c r="BP8" s="61">
        <v>83.6</v>
      </c>
      <c r="BQ8" s="61">
        <v>80.3</v>
      </c>
      <c r="BR8" s="61">
        <v>82.4</v>
      </c>
      <c r="BS8" s="61">
        <v>77.2</v>
      </c>
      <c r="BT8" s="61">
        <v>70.900000000000006</v>
      </c>
      <c r="BU8" s="61">
        <v>67.900000000000006</v>
      </c>
      <c r="BV8" s="61">
        <v>66.900000000000006</v>
      </c>
      <c r="BW8" s="61">
        <v>66.099999999999994</v>
      </c>
      <c r="BX8" s="61">
        <v>62.3</v>
      </c>
      <c r="BY8" s="61">
        <v>62.1</v>
      </c>
      <c r="BZ8" s="61">
        <v>67.099999999999994</v>
      </c>
      <c r="CA8" s="62">
        <v>41684</v>
      </c>
      <c r="CB8" s="62">
        <v>39502</v>
      </c>
      <c r="CC8" s="62">
        <v>39064</v>
      </c>
      <c r="CD8" s="62">
        <v>43165</v>
      </c>
      <c r="CE8" s="62">
        <v>45711</v>
      </c>
      <c r="CF8" s="62">
        <v>25249</v>
      </c>
      <c r="CG8" s="62">
        <v>25711</v>
      </c>
      <c r="CH8" s="62">
        <v>26415</v>
      </c>
      <c r="CI8" s="62">
        <v>27227</v>
      </c>
      <c r="CJ8" s="62">
        <v>28176</v>
      </c>
      <c r="CK8" s="61">
        <v>59287</v>
      </c>
      <c r="CL8" s="62">
        <v>13212</v>
      </c>
      <c r="CM8" s="62">
        <v>14008</v>
      </c>
      <c r="CN8" s="62">
        <v>12547</v>
      </c>
      <c r="CO8" s="62">
        <v>11436</v>
      </c>
      <c r="CP8" s="62">
        <v>12654</v>
      </c>
      <c r="CQ8" s="62">
        <v>8852</v>
      </c>
      <c r="CR8" s="62">
        <v>9060</v>
      </c>
      <c r="CS8" s="62">
        <v>9135</v>
      </c>
      <c r="CT8" s="62">
        <v>9509</v>
      </c>
      <c r="CU8" s="62">
        <v>9548</v>
      </c>
      <c r="CV8" s="61">
        <v>17202</v>
      </c>
      <c r="CW8" s="62">
        <v>54.3</v>
      </c>
      <c r="CX8" s="62">
        <v>55.3</v>
      </c>
      <c r="CY8" s="62">
        <v>57.1</v>
      </c>
      <c r="CZ8" s="62">
        <v>58.7</v>
      </c>
      <c r="DA8" s="62">
        <v>57.5</v>
      </c>
      <c r="DB8" s="62">
        <v>70.3</v>
      </c>
      <c r="DC8" s="62">
        <v>71.099999999999994</v>
      </c>
      <c r="DD8" s="62">
        <v>72</v>
      </c>
      <c r="DE8" s="62">
        <v>77.7</v>
      </c>
      <c r="DF8" s="62">
        <v>75.7</v>
      </c>
      <c r="DG8" s="62">
        <v>56.4</v>
      </c>
      <c r="DH8" s="62">
        <v>32.9</v>
      </c>
      <c r="DI8" s="62">
        <v>32.6</v>
      </c>
      <c r="DJ8" s="62">
        <v>30.4</v>
      </c>
      <c r="DK8" s="62">
        <v>29.2</v>
      </c>
      <c r="DL8" s="62">
        <v>27</v>
      </c>
      <c r="DM8" s="62">
        <v>17</v>
      </c>
      <c r="DN8" s="62">
        <v>16.5</v>
      </c>
      <c r="DO8" s="62">
        <v>16</v>
      </c>
      <c r="DP8" s="62">
        <v>15.7</v>
      </c>
      <c r="DQ8" s="62">
        <v>14.6</v>
      </c>
      <c r="DR8" s="62">
        <v>24.8</v>
      </c>
      <c r="DS8" s="61">
        <v>66.400000000000006</v>
      </c>
      <c r="DT8" s="61">
        <v>65.900000000000006</v>
      </c>
      <c r="DU8" s="61">
        <v>67.2</v>
      </c>
      <c r="DV8" s="61">
        <v>67.599999999999994</v>
      </c>
      <c r="DW8" s="61">
        <v>68.7</v>
      </c>
      <c r="DX8" s="61">
        <v>53.8</v>
      </c>
      <c r="DY8" s="61">
        <v>56.1</v>
      </c>
      <c r="DZ8" s="61">
        <v>56.4</v>
      </c>
      <c r="EA8" s="61">
        <v>56.9</v>
      </c>
      <c r="EB8" s="61">
        <v>58.3</v>
      </c>
      <c r="EC8" s="61">
        <v>56</v>
      </c>
      <c r="ED8" s="61">
        <v>76.599999999999994</v>
      </c>
      <c r="EE8" s="61">
        <v>74.8</v>
      </c>
      <c r="EF8" s="61">
        <v>78.5</v>
      </c>
      <c r="EG8" s="61">
        <v>78.5</v>
      </c>
      <c r="EH8" s="61">
        <v>79.5</v>
      </c>
      <c r="EI8" s="61">
        <v>71</v>
      </c>
      <c r="EJ8" s="61">
        <v>73.2</v>
      </c>
      <c r="EK8" s="61">
        <v>73.400000000000006</v>
      </c>
      <c r="EL8" s="61">
        <v>72.5</v>
      </c>
      <c r="EM8" s="61">
        <v>72.3</v>
      </c>
      <c r="EN8" s="61">
        <v>70.7</v>
      </c>
      <c r="EO8" s="62">
        <v>39293354</v>
      </c>
      <c r="EP8" s="62">
        <v>39950313</v>
      </c>
      <c r="EQ8" s="62">
        <v>40216232</v>
      </c>
      <c r="ER8" s="62">
        <v>41043606</v>
      </c>
      <c r="ES8" s="62">
        <v>41642556</v>
      </c>
      <c r="ET8" s="62">
        <v>38480542</v>
      </c>
      <c r="EU8" s="62">
        <v>38744035</v>
      </c>
      <c r="EV8" s="62">
        <v>40117620</v>
      </c>
      <c r="EW8" s="62">
        <v>42330999</v>
      </c>
      <c r="EX8" s="62">
        <v>43068047</v>
      </c>
      <c r="EY8" s="62">
        <v>49765843</v>
      </c>
    </row>
    <row r="9" spans="1:155" x14ac:dyDescent="0.2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2">
      <c r="A10" s="67"/>
      <c r="B10" s="67" t="s">
        <v>177</v>
      </c>
      <c r="C10" s="67" t="s">
        <v>178</v>
      </c>
      <c r="D10" s="67" t="s">
        <v>179</v>
      </c>
      <c r="E10" s="67" t="s">
        <v>180</v>
      </c>
      <c r="F10" s="67" t="s">
        <v>181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2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2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2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2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2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2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2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2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2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2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Kajiro Kanae</cp:lastModifiedBy>
  <cp:lastPrinted>2023-01-19T06:38:19Z</cp:lastPrinted>
  <dcterms:created xsi:type="dcterms:W3CDTF">2022-12-01T02:20:10Z</dcterms:created>
  <dcterms:modified xsi:type="dcterms:W3CDTF">2023-01-19T06:39:19Z</dcterms:modified>
  <cp:category/>
</cp:coreProperties>
</file>