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5 下水道（農業）修正依頼\"/>
    </mc:Choice>
  </mc:AlternateContent>
  <xr:revisionPtr revIDLastSave="0" documentId="13_ncr:1_{32B6E929-5D55-4D4E-9D50-0E9AD9533DF5}" xr6:coauthVersionLast="47" xr6:coauthVersionMax="47" xr10:uidLastSave="{00000000-0000-0000-0000-000000000000}"/>
  <workbookProtection workbookAlgorithmName="SHA-512" workbookHashValue="5zDkpKu3wVtkR9trdYEuNuc6Slzv2GFYsXCNiMsZuB4v98ytMBbGBsfzci36NSzshpEhtYaG2Vl02lEx1nanUw==" workbookSaltValue="vkZCqEtMXcfYKsblfP2ECQ==" workbookSpinCount="100000" lockStructure="1"/>
  <bookViews>
    <workbookView xWindow="2868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E86" i="4"/>
  <c r="AL10" i="4"/>
  <c r="W10" i="4"/>
  <c r="I10" i="4"/>
  <c r="AL8" i="4"/>
  <c r="P8" i="4"/>
</calcChain>
</file>

<file path=xl/sharedStrings.xml><?xml version="1.0" encoding="utf-8"?>
<sst xmlns="http://schemas.openxmlformats.org/spreadsheetml/2006/main" count="237" uniqueCount="120">
  <si>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</si>
  <si>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</si>
  <si>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</si>
  <si>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</si>
  <si>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</si>
  <si>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</si>
  <si>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</si>
  <si>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</si>
  <si>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</si>
  <si>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</si>
  <si>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</si>
  <si>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</si>
  <si>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</si>
  <si>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</si>
  <si>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</si>
  <si>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</si>
  <si>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</si>
  <si>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</si>
  <si>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</si>
  <si>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</si>
  <si>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</si>
  <si>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</si>
  <si>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</si>
  <si>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</si>
  <si>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</si>
  <si>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</si>
  <si>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</si>
  <si>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</si>
  <si>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</si>
  <si>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</si>
  <si>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</si>
  <si>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</si>
  <si>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</si>
  <si>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</si>
  <si>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</si>
  <si>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</si>
  <si>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</si>
  <si>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</si>
  <si>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</si>
  <si>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</si>
  <si>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</si>
  <si>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</si>
  <si>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</si>
  <si>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</si>
  <si>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</si>
  <si>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</si>
  <si>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</si>
  <si>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</si>
  <si>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</si>
  <si>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</si>
  <si>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</si>
  <si>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</si>
  <si>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</si>
  <si>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</si>
  <si>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</si>
  <si>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</si>
  <si>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</si>
  <si>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</si>
  <si>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</si>
  <si>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</si>
  <si>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</si>
  <si>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</si>
  <si>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</si>
  <si>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</si>
  <si>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</si>
  <si>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</si>
  <si>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</si>
  <si>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</si>
  <si>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</si>
  <si>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</si>
  <si>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</si>
  <si>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</si>
  <si>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</si>
  <si>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</si>
  <si>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</si>
  <si>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</si>
  <si>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</si>
  <si>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</si>
  <si>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</si>
  <si>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</si>
  <si>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</si>
  <si>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</si>
  <si>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</si>
  <si>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</si>
  <si>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</si>
  <si>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</si>
  <si>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</si>
  <si>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</si>
  <si>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</si>
  <si>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</si>
  <si>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</si>
  <si>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</si>
  <si>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</si>
  <si>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</si>
  <si>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</si>
  <si>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</si>
  <si>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</si>
  <si>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</si>
  <si>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芝山町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</si>
  <si>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</si>
  <si>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</si>
  <si>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</si>
  <si>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</si>
  <si>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</si>
  <si>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</si>
  <si>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</si>
  <si>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</si>
  <si>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</si>
  <si>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</si>
  <si>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</si>
  <si>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</si>
  <si>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</si>
  <si>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</si>
  <si>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</si>
  <si>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</si>
  <si>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</si>
  <si>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</si>
  <si>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農業集落排水事業は２つの汚水処理施設があり、それぞれ、供用開始年度が平成１４年度及び平成１７年度です。
　現在は目立った施設の老朽化は見られませんが、マンホールポンプ等の修繕費が増加しています。</t>
    <rPh sb="1" eb="3">
      <t>ノウギョウ</t>
    </rPh>
    <rPh sb="3" eb="5">
      <t>シュウラク</t>
    </rPh>
    <rPh sb="5" eb="7">
      <t>ハイスイ</t>
    </rPh>
    <rPh sb="7" eb="9">
      <t>ジギョウ</t>
    </rPh>
    <rPh sb="13" eb="15">
      <t>オスイ</t>
    </rPh>
    <rPh sb="15" eb="17">
      <t>ショリ</t>
    </rPh>
    <rPh sb="17" eb="19">
      <t>シセツ</t>
    </rPh>
    <rPh sb="28" eb="30">
      <t>キョウヨウ</t>
    </rPh>
    <rPh sb="30" eb="32">
      <t>カイシ</t>
    </rPh>
    <rPh sb="32" eb="34">
      <t>ネンド</t>
    </rPh>
    <rPh sb="35" eb="37">
      <t>ヘイセイ</t>
    </rPh>
    <rPh sb="39" eb="40">
      <t>ネン</t>
    </rPh>
    <rPh sb="40" eb="41">
      <t>ド</t>
    </rPh>
    <rPh sb="41" eb="42">
      <t>オヨ</t>
    </rPh>
    <rPh sb="43" eb="45">
      <t>ヘイセイ</t>
    </rPh>
    <rPh sb="47" eb="48">
      <t>ネン</t>
    </rPh>
    <rPh sb="48" eb="49">
      <t>ド</t>
    </rPh>
    <rPh sb="54" eb="56">
      <t>ゲンザイ</t>
    </rPh>
    <rPh sb="57" eb="59">
      <t>メダ</t>
    </rPh>
    <rPh sb="61" eb="63">
      <t>シセツ</t>
    </rPh>
    <rPh sb="64" eb="67">
      <t>ロウキュウカ</t>
    </rPh>
    <rPh sb="68" eb="69">
      <t>ミ</t>
    </rPh>
    <rPh sb="84" eb="85">
      <t>トウ</t>
    </rPh>
    <rPh sb="86" eb="88">
      <t>シュウゼン</t>
    </rPh>
    <rPh sb="88" eb="89">
      <t>ヒ</t>
    </rPh>
    <rPh sb="90" eb="92">
      <t>ゾウカ</t>
    </rPh>
    <phoneticPr fontId="4"/>
  </si>
  <si>
    <t>　当町の農業集落排水事業は、管渠整備工事が終了し、維持管理主体の経営を行っています。
　今後、大幅な接続人口の増加を見込むことが困難な中、処理施設等の更新が課題となります。
　令和２年度に経営戦略を策定しており、それに基づき経営の改善を目指します。</t>
    <rPh sb="1" eb="3">
      <t>トウチョウ</t>
    </rPh>
    <rPh sb="4" eb="12">
      <t>ノウギョウシュウラクハイスイジギョウ</t>
    </rPh>
    <rPh sb="14" eb="16">
      <t>カンキョ</t>
    </rPh>
    <rPh sb="16" eb="18">
      <t>セイビ</t>
    </rPh>
    <rPh sb="18" eb="20">
      <t>コウジ</t>
    </rPh>
    <rPh sb="21" eb="23">
      <t>シュウリョウ</t>
    </rPh>
    <rPh sb="25" eb="27">
      <t>イジ</t>
    </rPh>
    <rPh sb="27" eb="29">
      <t>カンリ</t>
    </rPh>
    <rPh sb="29" eb="31">
      <t>シュタイ</t>
    </rPh>
    <rPh sb="32" eb="34">
      <t>ケイエイ</t>
    </rPh>
    <rPh sb="35" eb="36">
      <t>オコナ</t>
    </rPh>
    <rPh sb="44" eb="46">
      <t>コンゴ</t>
    </rPh>
    <rPh sb="47" eb="49">
      <t>オオハバ</t>
    </rPh>
    <rPh sb="50" eb="52">
      <t>セツゾク</t>
    </rPh>
    <rPh sb="52" eb="54">
      <t>ジンコウ</t>
    </rPh>
    <rPh sb="55" eb="57">
      <t>ゾウカ</t>
    </rPh>
    <rPh sb="58" eb="60">
      <t>ミコ</t>
    </rPh>
    <rPh sb="64" eb="66">
      <t>コンナン</t>
    </rPh>
    <rPh sb="67" eb="68">
      <t>ナカ</t>
    </rPh>
    <rPh sb="69" eb="71">
      <t>ショリ</t>
    </rPh>
    <rPh sb="71" eb="73">
      <t>シセツ</t>
    </rPh>
    <rPh sb="73" eb="74">
      <t>トウ</t>
    </rPh>
    <rPh sb="75" eb="77">
      <t>コウシン</t>
    </rPh>
    <rPh sb="78" eb="80">
      <t>カダイ</t>
    </rPh>
    <rPh sb="88" eb="90">
      <t>レイワ</t>
    </rPh>
    <rPh sb="91" eb="92">
      <t>ネン</t>
    </rPh>
    <rPh sb="92" eb="93">
      <t>ド</t>
    </rPh>
    <rPh sb="94" eb="96">
      <t>ケイエイ</t>
    </rPh>
    <rPh sb="96" eb="98">
      <t>センリャク</t>
    </rPh>
    <rPh sb="99" eb="101">
      <t>サクテイ</t>
    </rPh>
    <rPh sb="109" eb="110">
      <t>モト</t>
    </rPh>
    <rPh sb="112" eb="114">
      <t>ケイエイ</t>
    </rPh>
    <rPh sb="115" eb="117">
      <t>カイゼン</t>
    </rPh>
    <rPh sb="118" eb="120">
      <t>メザ</t>
    </rPh>
    <phoneticPr fontId="4"/>
  </si>
  <si>
    <t>①収益的収支比率は、90％以上と健全な経営であることを表しています。
④企業債残高対事業規模比率は、類似団体と比較すると低い水準となり、年々減少しています。
⑤経費回収率は、使用料金で回収すべき費用に対して、どの程度の使用料金で賄えているかを表しています。類似団体より高い水準ではありますが、適正な使用料の確保及び汚水処理費の削減を図る必要があります。
⑥汚水処理原価は、1㎥あたりの処理単価を表しています。施設が新しく維持管理費が低く抑えらているため、類似団体の平均値より低い結果となっています。
⑦施設利用率は、増減の無い状態が続いており、類似団体の施設利用率上昇により類似団体の平均値より低い利用率となっています。
⑧水洗化率は、類似団体と比較して高い水準にあります。100%に近いものの処理区域内の未接続者に水洗化を促します。</t>
    <rPh sb="1" eb="3">
      <t>シュウエキ</t>
    </rPh>
    <rPh sb="3" eb="4">
      <t>テキ</t>
    </rPh>
    <rPh sb="4" eb="6">
      <t>シュウシ</t>
    </rPh>
    <rPh sb="6" eb="8">
      <t>ヒリツ</t>
    </rPh>
    <rPh sb="13" eb="15">
      <t>イジョウ</t>
    </rPh>
    <rPh sb="16" eb="18">
      <t>ケンゼン</t>
    </rPh>
    <rPh sb="19" eb="21">
      <t>ケイエイ</t>
    </rPh>
    <rPh sb="27" eb="28">
      <t>アラワ</t>
    </rPh>
    <rPh sb="37" eb="39">
      <t>キギョウ</t>
    </rPh>
    <rPh sb="39" eb="40">
      <t>サイ</t>
    </rPh>
    <rPh sb="40" eb="42">
      <t>ザンダカ</t>
    </rPh>
    <rPh sb="42" eb="43">
      <t>タイ</t>
    </rPh>
    <rPh sb="43" eb="45">
      <t>ジギョウ</t>
    </rPh>
    <rPh sb="45" eb="47">
      <t>キボ</t>
    </rPh>
    <rPh sb="47" eb="49">
      <t>ヒリツ</t>
    </rPh>
    <rPh sb="51" eb="53">
      <t>ルイジ</t>
    </rPh>
    <rPh sb="53" eb="55">
      <t>ダンタイ</t>
    </rPh>
    <rPh sb="56" eb="58">
      <t>ヒカク</t>
    </rPh>
    <rPh sb="61" eb="62">
      <t>ヒク</t>
    </rPh>
    <rPh sb="63" eb="65">
      <t>スイジュン</t>
    </rPh>
    <rPh sb="69" eb="71">
      <t>ネンネン</t>
    </rPh>
    <rPh sb="71" eb="73">
      <t>ゲンショウ</t>
    </rPh>
    <rPh sb="82" eb="84">
      <t>ケイヒ</t>
    </rPh>
    <rPh sb="84" eb="86">
      <t>カイシュウ</t>
    </rPh>
    <rPh sb="86" eb="87">
      <t>リツ</t>
    </rPh>
    <rPh sb="89" eb="91">
      <t>シヨウ</t>
    </rPh>
    <rPh sb="91" eb="93">
      <t>リョウキン</t>
    </rPh>
    <rPh sb="94" eb="96">
      <t>カイシュウ</t>
    </rPh>
    <rPh sb="99" eb="101">
      <t>ヒヨウ</t>
    </rPh>
    <rPh sb="102" eb="103">
      <t>タイ</t>
    </rPh>
    <rPh sb="108" eb="110">
      <t>テイド</t>
    </rPh>
    <rPh sb="136" eb="137">
      <t>タカ</t>
    </rPh>
    <rPh sb="138" eb="140">
      <t>スイジュン</t>
    </rPh>
    <rPh sb="148" eb="150">
      <t>テキセイ</t>
    </rPh>
    <rPh sb="151" eb="154">
      <t>シヨウリョウ</t>
    </rPh>
    <rPh sb="155" eb="157">
      <t>カクホ</t>
    </rPh>
    <rPh sb="157" eb="158">
      <t>オヨ</t>
    </rPh>
    <rPh sb="159" eb="161">
      <t>オスイ</t>
    </rPh>
    <rPh sb="161" eb="163">
      <t>ショリ</t>
    </rPh>
    <rPh sb="163" eb="164">
      <t>ヒ</t>
    </rPh>
    <rPh sb="165" eb="167">
      <t>サクゲン</t>
    </rPh>
    <rPh sb="168" eb="169">
      <t>ハカ</t>
    </rPh>
    <rPh sb="170" eb="172">
      <t>ヒツヨウ</t>
    </rPh>
    <rPh sb="262" eb="264">
      <t>ゾウゲン</t>
    </rPh>
    <rPh sb="265" eb="266">
      <t>ナ</t>
    </rPh>
    <rPh sb="267" eb="269">
      <t>ジョウタイ</t>
    </rPh>
    <rPh sb="270" eb="271">
      <t>ツヅ</t>
    </rPh>
    <rPh sb="281" eb="283">
      <t>シセツ</t>
    </rPh>
    <rPh sb="283" eb="285">
      <t>リヨウ</t>
    </rPh>
    <rPh sb="285" eb="286">
      <t>リツ</t>
    </rPh>
    <rPh sb="286" eb="288">
      <t>ジョウショウ</t>
    </rPh>
    <rPh sb="291" eb="293">
      <t>ルイジ</t>
    </rPh>
    <rPh sb="293" eb="295">
      <t>ダンタイ</t>
    </rPh>
    <rPh sb="301" eb="302">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</si>
</sst>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73-4922-982E-5E1A5BA7000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3973-4922-982E-5E1A5BA7000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52.13</c:v>
                </c:pt>
                <c:pt idx="1">
                  <c:v>51.55</c:v>
                </c:pt>
                <c:pt idx="2">
                  <c:v>0</c:v>
                </c:pt>
                <c:pt idx="3">
                  <c:v>51.16</c:v>
                </c:pt>
                <c:pt idx="4">
                  <c:v>49.81</c:v>
                </c:pt>
              </c:numCache>
            </c:numRef>
          </c:val>
          <c:extLst>
            <c:ext xmlns:c16="http://schemas.microsoft.com/office/drawing/2014/chart" uri="{C3380CC4-5D6E-409C-BE32-E72D297353CC}">
              <c16:uniqueId val="{00000000-990E-47D2-AF54-59C05D67740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990E-47D2-AF54-59C05D67740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92.78</c:v>
                </c:pt>
                <c:pt idx="1">
                  <c:v>93.47</c:v>
                </c:pt>
                <c:pt idx="2">
                  <c:v>93.21</c:v>
                </c:pt>
                <c:pt idx="3">
                  <c:v>93.85</c:v>
                </c:pt>
                <c:pt idx="4">
                  <c:v>94.37</c:v>
                </c:pt>
              </c:numCache>
            </c:numRef>
          </c:val>
          <c:extLst>
            <c:ext xmlns:c16="http://schemas.microsoft.com/office/drawing/2014/chart" uri="{C3380CC4-5D6E-409C-BE32-E72D297353CC}">
              <c16:uniqueId val="{00000000-AA9C-426C-852F-17072C2CC36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AA9C-426C-852F-17072C2CC36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100.01</c:v>
                </c:pt>
                <c:pt idx="3">
                  <c:v>99.99</c:v>
                </c:pt>
                <c:pt idx="4">
                  <c:v>93.89</c:v>
                </c:pt>
              </c:numCache>
            </c:numRef>
          </c:val>
          <c:extLst>
            <c:ext xmlns:c16="http://schemas.microsoft.com/office/drawing/2014/chart" uri="{C3380CC4-5D6E-409C-BE32-E72D297353CC}">
              <c16:uniqueId val="{00000000-BDED-4A1D-B5E7-DDC7B379842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ED-4A1D-B5E7-DDC7B379842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2B-4CA6-9DC2-914A9CD340D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2B-4CA6-9DC2-914A9CD340D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BC-4FCF-9EB9-63E8AE558A7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BC-4FCF-9EB9-63E8AE558A7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D0-4AC6-8158-C00098B93D2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D0-4AC6-8158-C00098B93D2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DB-4076-B4A7-9FCC5463AA5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DB-4076-B4A7-9FCC5463AA5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
                  <c:v>0</c:v>
                </c:pt>
                <c:pt idx="1">
                  <c:v>347.56</c:v>
                </c:pt>
                <c:pt idx="2">
                  <c:v>199.39</c:v>
                </c:pt>
                <c:pt idx="3">
                  <c:v>120.5</c:v>
                </c:pt>
                <c:pt idx="4">
                  <c:v>48.67</c:v>
                </c:pt>
              </c:numCache>
            </c:numRef>
          </c:val>
          <c:extLst>
            <c:ext xmlns:c16="http://schemas.microsoft.com/office/drawing/2014/chart" uri="{C3380CC4-5D6E-409C-BE32-E72D297353CC}">
              <c16:uniqueId val="{00000000-7412-49D1-BA74-6B096107850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7412-49D1-BA74-6B096107850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86.23</c:v>
                </c:pt>
                <c:pt idx="1">
                  <c:v>81.44</c:v>
                </c:pt>
                <c:pt idx="2">
                  <c:v>75.67</c:v>
                </c:pt>
                <c:pt idx="3">
                  <c:v>79.97</c:v>
                </c:pt>
                <c:pt idx="4">
                  <c:v>72.709999999999994</c:v>
                </c:pt>
              </c:numCache>
            </c:numRef>
          </c:val>
          <c:extLst>
            <c:ext xmlns:c16="http://schemas.microsoft.com/office/drawing/2014/chart" uri="{C3380CC4-5D6E-409C-BE32-E72D297353CC}">
              <c16:uniqueId val="{00000000-3764-4DC2-A3F1-0BC0F6A48D3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3764-4DC2-A3F1-0BC0F6A48D3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161.53</c:v>
                </c:pt>
                <c:pt idx="1">
                  <c:v>171.14</c:v>
                </c:pt>
                <c:pt idx="2">
                  <c:v>202.05</c:v>
                </c:pt>
                <c:pt idx="3">
                  <c:v>178.2</c:v>
                </c:pt>
                <c:pt idx="4">
                  <c:v>194.64</c:v>
                </c:pt>
              </c:numCache>
            </c:numRef>
          </c:val>
          <c:extLst>
            <c:ext xmlns:c16="http://schemas.microsoft.com/office/drawing/2014/chart" uri="{C3380CC4-5D6E-409C-BE32-E72D297353CC}">
              <c16:uniqueId val="{00000000-8463-465C-94E3-9D5CF7E28DC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8463-465C-94E3-9D5CF7E28DC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芝山町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6998</v>
      </c>
      <c r="AM8" s="45"/>
      <c r="AN8" s="45"/>
      <c r="AO8" s="45"/>
      <c r="AP8" s="45"/>
      <c r="AQ8" s="45"/>
      <c r="AR8" s="45"/>
      <c r="AS8" s="45"/>
      <c r="AT8" s="46">
        <f>データ!T6</f>
        <v>43.24</v>
      </c>
      <c r="AU8" s="46"/>
      <c r="AV8" s="46"/>
      <c r="AW8" s="46"/>
      <c r="AX8" s="46"/>
      <c r="AY8" s="46"/>
      <c r="AZ8" s="46"/>
      <c r="BA8" s="46"/>
      <c r="BB8" s="46">
        <f>データ!U6</f>
        <v>161.84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13.6</v>
      </c>
      <c r="Q10" s="46"/>
      <c r="R10" s="46"/>
      <c r="S10" s="46"/>
      <c r="T10" s="46"/>
      <c r="U10" s="46"/>
      <c r="V10" s="46"/>
      <c r="W10" s="46">
        <f>データ!Q6</f>
        <v>100</v>
      </c>
      <c r="X10" s="46"/>
      <c r="Y10" s="46"/>
      <c r="Z10" s="46"/>
      <c r="AA10" s="46"/>
      <c r="AB10" s="46"/>
      <c r="AC10" s="46"/>
      <c r="AD10" s="45">
        <f>データ!R6</f>
        <v>3850</v>
      </c>
      <c r="AE10" s="45"/>
      <c r="AF10" s="45"/>
      <c r="AG10" s="45"/>
      <c r="AH10" s="45"/>
      <c r="AI10" s="45"/>
      <c r="AJ10" s="45"/>
      <c r="AK10" s="2"/>
      <c r="AL10" s="45">
        <f>データ!V6</f>
        <v>942</v>
      </c>
      <c r="AM10" s="45"/>
      <c r="AN10" s="45"/>
      <c r="AO10" s="45"/>
      <c r="AP10" s="45"/>
      <c r="AQ10" s="45"/>
      <c r="AR10" s="45"/>
      <c r="AS10" s="45"/>
      <c r="AT10" s="46">
        <f>データ!W6</f>
        <v>0.62</v>
      </c>
      <c r="AU10" s="46"/>
      <c r="AV10" s="46"/>
      <c r="AW10" s="46"/>
      <c r="AX10" s="46"/>
      <c r="AY10" s="46"/>
      <c r="AZ10" s="46"/>
      <c r="BA10" s="46"/>
      <c r="BB10" s="46">
        <f>データ!X6</f>
        <v>1519.35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c3IzOKczlDdetMX3aYPxmiqrWdRPwevVT0khPrI4QkSCZwMhhnt5sItFkIbrtTMcvXRLfYzZDtdIAGDO4liSwg==" saltValue="VYTQJMS4m309bD1dqqp4j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124095</v>
      </c>
      <c r="D6" s="19">
        <f t="shared" si="3"/>
        <v>47</v>
      </c>
      <c r="E6" s="19">
        <f t="shared" si="3"/>
        <v>17</v>
      </c>
      <c r="F6" s="19">
        <f t="shared" si="3"/>
        <v>5</v>
      </c>
      <c r="G6" s="19">
        <f t="shared" si="3"/>
        <v>0</v>
      </c>
      <c r="H6" s="19" t="str">
        <f t="shared" si="3"/>
        <v>千葉県　芝山町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13.6</v>
      </c>
      <c r="Q6" s="20">
        <f t="shared" si="3"/>
        <v>100</v>
      </c>
      <c r="R6" s="20">
        <f t="shared" si="3"/>
        <v>3850</v>
      </c>
      <c r="S6" s="20">
        <f t="shared" si="3"/>
        <v>6998</v>
      </c>
      <c r="T6" s="20">
        <f t="shared" si="3"/>
        <v>43.24</v>
      </c>
      <c r="U6" s="20">
        <f t="shared" si="3"/>
        <v>161.84</v>
      </c>
      <c r="V6" s="20">
        <f t="shared" si="3"/>
        <v>942</v>
      </c>
      <c r="W6" s="20">
        <f t="shared" si="3"/>
        <v>0.62</v>
      </c>
      <c r="X6" s="20">
        <f t="shared" si="3"/>
        <v>1519.35</v>
      </c>
      <c r="Y6" s="21">
        <f>IF(Y7="",NA(),Y7)</f>
        <v>100</v>
      </c>
      <c r="Z6" s="21">
        <f t="shared" ref="Z6:AH6" si="4">IF(Z7="",NA(),Z7)</f>
        <v>100</v>
      </c>
      <c r="AA6" s="21">
        <f t="shared" si="4"/>
        <v>100.01</v>
      </c>
      <c r="AB6" s="21">
        <f t="shared" si="4"/>
        <v>99.99</v>
      </c>
      <c r="AC6" s="21">
        <f t="shared" si="4"/>
        <v>93.89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347.56</v>
      </c>
      <c r="BH6" s="21">
        <f t="shared" si="7"/>
        <v>199.39</v>
      </c>
      <c r="BI6" s="21">
        <f t="shared" si="7"/>
        <v>120.5</v>
      </c>
      <c r="BJ6" s="21">
        <f t="shared" si="7"/>
        <v>48.67</v>
      </c>
      <c r="BK6" s="21">
        <f t="shared" si="7"/>
        <v>855.8</v>
      </c>
      <c r="BL6" s="21">
        <f t="shared" si="7"/>
        <v>789.46</v>
      </c>
      <c r="BM6" s="21">
        <f t="shared" si="7"/>
        <v>826.83</v>
      </c>
      <c r="BN6" s="21">
        <f t="shared" si="7"/>
        <v>867.83</v>
      </c>
      <c r="BO6" s="21">
        <f t="shared" si="7"/>
        <v>791.76</v>
      </c>
      <c r="BP6" s="20" t="str">
        <f>IF(BP7="","",IF(BP7="-","【-】","【"&amp;SUBSTITUTE(TEXT(BP7,"#,##0.00"),"-","△")&amp;"】"))</f>
        <v>【786.37】</v>
      </c>
      <c r="BQ6" s="21">
        <f>IF(BQ7="",NA(),BQ7)</f>
        <v>86.23</v>
      </c>
      <c r="BR6" s="21">
        <f t="shared" ref="BR6:BZ6" si="8">IF(BR7="",NA(),BR7)</f>
        <v>81.44</v>
      </c>
      <c r="BS6" s="21">
        <f t="shared" si="8"/>
        <v>75.67</v>
      </c>
      <c r="BT6" s="21">
        <f t="shared" si="8"/>
        <v>79.97</v>
      </c>
      <c r="BU6" s="21">
        <f t="shared" si="8"/>
        <v>72.709999999999994</v>
      </c>
      <c r="BV6" s="21">
        <f t="shared" si="8"/>
        <v>59.8</v>
      </c>
      <c r="BW6" s="21">
        <f t="shared" si="8"/>
        <v>57.77</v>
      </c>
      <c r="BX6" s="21">
        <f t="shared" si="8"/>
        <v>57.31</v>
      </c>
      <c r="BY6" s="21">
        <f t="shared" si="8"/>
        <v>57.08</v>
      </c>
      <c r="BZ6" s="21">
        <f t="shared" si="8"/>
        <v>56.26</v>
      </c>
      <c r="CA6" s="20" t="str">
        <f>IF(CA7="","",IF(CA7="-","【-】","【"&amp;SUBSTITUTE(TEXT(CA7,"#,##0.00"),"-","△")&amp;"】"))</f>
        <v>【60.65】</v>
      </c>
      <c r="CB6" s="21">
        <f>IF(CB7="",NA(),CB7)</f>
        <v>161.53</v>
      </c>
      <c r="CC6" s="21">
        <f t="shared" ref="CC6:CK6" si="9">IF(CC7="",NA(),CC7)</f>
        <v>171.14</v>
      </c>
      <c r="CD6" s="21">
        <f t="shared" si="9"/>
        <v>202.05</v>
      </c>
      <c r="CE6" s="21">
        <f t="shared" si="9"/>
        <v>178.2</v>
      </c>
      <c r="CF6" s="21">
        <f t="shared" si="9"/>
        <v>194.64</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52.13</v>
      </c>
      <c r="CN6" s="21">
        <f t="shared" ref="CN6:CV6" si="10">IF(CN7="",NA(),CN7)</f>
        <v>51.55</v>
      </c>
      <c r="CO6" s="21" t="str">
        <f t="shared" si="10"/>
        <v>-</v>
      </c>
      <c r="CP6" s="21">
        <f t="shared" si="10"/>
        <v>51.16</v>
      </c>
      <c r="CQ6" s="21">
        <f t="shared" si="10"/>
        <v>49.81</v>
      </c>
      <c r="CR6" s="21">
        <f t="shared" si="10"/>
        <v>51.75</v>
      </c>
      <c r="CS6" s="21">
        <f t="shared" si="10"/>
        <v>50.68</v>
      </c>
      <c r="CT6" s="21">
        <f t="shared" si="10"/>
        <v>50.14</v>
      </c>
      <c r="CU6" s="21">
        <f t="shared" si="10"/>
        <v>54.83</v>
      </c>
      <c r="CV6" s="21">
        <f t="shared" si="10"/>
        <v>66.53</v>
      </c>
      <c r="CW6" s="20" t="str">
        <f>IF(CW7="","",IF(CW7="-","【-】","【"&amp;SUBSTITUTE(TEXT(CW7,"#,##0.00"),"-","△")&amp;"】"))</f>
        <v>【61.14】</v>
      </c>
      <c r="CX6" s="21">
        <f>IF(CX7="",NA(),CX7)</f>
        <v>92.78</v>
      </c>
      <c r="CY6" s="21">
        <f t="shared" ref="CY6:DG6" si="11">IF(CY7="",NA(),CY7)</f>
        <v>93.47</v>
      </c>
      <c r="CZ6" s="21">
        <f t="shared" si="11"/>
        <v>93.21</v>
      </c>
      <c r="DA6" s="21">
        <f t="shared" si="11"/>
        <v>93.85</v>
      </c>
      <c r="DB6" s="21">
        <f t="shared" si="11"/>
        <v>94.37</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124095</v>
      </c>
      <c r="D7" s="23">
        <v>47</v>
      </c>
      <c r="E7" s="23">
        <v>17</v>
      </c>
      <c r="F7" s="23">
        <v>5</v>
      </c>
      <c r="G7" s="23">
        <v>0</v>
      </c>
      <c r="H7" s="23" t="s">
        <v>98</v>
      </c>
      <c r="I7" s="23" t="s">
        <v>99</v>
      </c>
      <c r="J7" s="23" t="s">
        <v>100</v>
      </c>
      <c r="K7" s="23" t="s">
        <v>101</v>
      </c>
      <c r="L7" s="23" t="s">
        <v>102</v>
      </c>
      <c r="M7" s="23" t="s">
        <v>103</v>
      </c>
      <c r="N7" s="24" t="s">
        <v>104</v>
      </c>
      <c r="O7" s="24" t="s">
        <v>105</v>
      </c>
      <c r="P7" s="24">
        <v>13.6</v>
      </c>
      <c r="Q7" s="24">
        <v>100</v>
      </c>
      <c r="R7" s="24">
        <v>3850</v>
      </c>
      <c r="S7" s="24">
        <v>6998</v>
      </c>
      <c r="T7" s="24">
        <v>43.24</v>
      </c>
      <c r="U7" s="24">
        <v>161.84</v>
      </c>
      <c r="V7" s="24">
        <v>942</v>
      </c>
      <c r="W7" s="24">
        <v>0.62</v>
      </c>
      <c r="X7" s="24">
        <v>1519.35</v>
      </c>
      <c r="Y7" s="24">
        <v>100</v>
      </c>
      <c r="Z7" s="24">
        <v>100</v>
      </c>
      <c r="AA7" s="24">
        <v>100.01</v>
      </c>
      <c r="AB7" s="24">
        <v>99.99</v>
      </c>
      <c r="AC7" s="24">
        <v>93.89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347.56</v>
      </c>
      <c r="BH7" s="24">
        <v>199.39</v>
      </c>
      <c r="BI7" s="24">
        <v>120.5</v>
      </c>
      <c r="BJ7" s="24">
        <v>48.67</v>
      </c>
      <c r="BK7" s="24">
        <v>855.8</v>
      </c>
      <c r="BL7" s="24">
        <v>789.46</v>
      </c>
      <c r="BM7" s="24">
        <v>826.83</v>
      </c>
      <c r="BN7" s="24">
        <v>867.83</v>
      </c>
      <c r="BO7" s="24">
        <v>791.76</v>
      </c>
      <c r="BP7" s="24">
        <v>786.37</v>
      </c>
      <c r="BQ7" s="24">
        <v>86.23</v>
      </c>
      <c r="BR7" s="24">
        <v>81.44</v>
      </c>
      <c r="BS7" s="24">
        <v>75.67</v>
      </c>
      <c r="BT7" s="24">
        <v>79.97</v>
      </c>
      <c r="BU7" s="24">
        <v>72.709999999999994</v>
      </c>
      <c r="BV7" s="24">
        <v>59.8</v>
      </c>
      <c r="BW7" s="24">
        <v>57.77</v>
      </c>
      <c r="BX7" s="24">
        <v>57.31</v>
      </c>
      <c r="BY7" s="24">
        <v>57.08</v>
      </c>
      <c r="BZ7" s="24">
        <v>56.26</v>
      </c>
      <c r="CA7" s="24">
        <v>60.65</v>
      </c>
      <c r="CB7" s="24">
        <v>161.53</v>
      </c>
      <c r="CC7" s="24">
        <v>171.14</v>
      </c>
      <c r="CD7" s="24">
        <v>202.05</v>
      </c>
      <c r="CE7" s="24">
        <v>178.2</v>
      </c>
      <c r="CF7" s="24">
        <v>194.64</v>
      </c>
      <c r="CG7" s="24">
        <v>263.76</v>
      </c>
      <c r="CH7" s="24">
        <v>274.35000000000002</v>
      </c>
      <c r="CI7" s="24">
        <v>273.52</v>
      </c>
      <c r="CJ7" s="24">
        <v>274.99</v>
      </c>
      <c r="CK7" s="24">
        <v>282.08999999999997</v>
      </c>
      <c r="CL7" s="24">
        <v>256.97000000000003</v>
      </c>
      <c r="CM7" s="24">
        <v>52.13</v>
      </c>
      <c r="CN7" s="24">
        <v>51.55</v>
      </c>
      <c r="CO7" s="24" t="s">
        <v>104</v>
      </c>
      <c r="CP7" s="24">
        <v>51.16</v>
      </c>
      <c r="CQ7" s="24">
        <v>49.81</v>
      </c>
      <c r="CR7" s="24">
        <v>51.75</v>
      </c>
      <c r="CS7" s="24">
        <v>50.68</v>
      </c>
      <c r="CT7" s="24">
        <v>50.14</v>
      </c>
      <c r="CU7" s="24">
        <v>54.83</v>
      </c>
      <c r="CV7" s="24">
        <v>66.53</v>
      </c>
      <c r="CW7" s="24">
        <v>61.14</v>
      </c>
      <c r="CX7" s="24">
        <v>92.78</v>
      </c>
      <c r="CY7" s="24">
        <v>93.47</v>
      </c>
      <c r="CZ7" s="24">
        <v>93.21</v>
      </c>
      <c r="DA7" s="24">
        <v>93.85</v>
      </c>
      <c r="DB7" s="24">
        <v>94.37</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2023-02-01T05:22:51Z</cp:lastPrinted>
  <dcterms:created xsi:type="dcterms:W3CDTF">2022-12-01T01:56:43Z</dcterms:created>
  <dcterms:modified xsi:type="dcterms:W3CDTF">2023-02-01T05:22:56Z</dcterms:modified>
  <cp:category/>
</cp:coreProperties>
</file>