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28A42648-7924-461E-886D-19720653FDF3}" xr6:coauthVersionLast="47" xr6:coauthVersionMax="47" xr10:uidLastSave="{00000000-0000-0000-0000-000000000000}"/>
  <workbookProtection workbookAlgorithmName="SHA-512" workbookHashValue="DGjJmoJkL5RJhnyZTO2+QbP6PlzZa4riU4aciHOemfpb4P7L37wptJcY45pmfQf5o9vUBJxWwC4HIFWn1k064g==" workbookSaltValue="pvMmDrNUP2J/81Y3/i46W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L10" i="4"/>
  <c r="W10" i="4"/>
  <c r="I10" i="4"/>
  <c r="B10" i="4"/>
  <c r="BB8" i="4"/>
  <c r="AT8" i="4"/>
  <c r="AL8" i="4"/>
  <c r="W8" i="4"/>
  <c r="P8" i="4"/>
  <c r="I8" i="4"/>
  <c r="B8"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<sst xmlns="http://schemas.openxmlformats.org/spreadsheetml/2006/main" count="231" uniqueCount="114">
  <si>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</si>
  <si>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</si>
  <si>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</si>
  <si>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</si>
  <si>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</si>
  <si>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</si>
  <si>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</si>
  <si>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</si>
  <si>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</si>
  <si>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</si>
  <si>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</si>
  <si>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</si>
  <si>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</si>
  <si>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</si>
  <si>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</si>
  <si>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</si>
  <si>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</si>
  <si>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</si>
  <si>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</si>
  <si>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</si>
  <si>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</si>
  <si>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</si>
  <si>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</si>
  <si>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</si>
  <si>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</si>
  <si>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</si>
  <si>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</si>
  <si>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</si>
  <si>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</si>
  <si>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</si>
  <si>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</si>
  <si>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</si>
  <si>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</si>
  <si>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</si>
  <si>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</si>
  <si>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</si>
  <si>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</si>
  <si>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</si>
  <si>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</si>
  <si>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</si>
  <si>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</si>
  <si>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</si>
  <si>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</si>
  <si>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</si>
  <si>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</si>
  <si>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</si>
  <si>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</si>
  <si>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</si>
  <si>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</si>
  <si>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</si>
  <si>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</si>
  <si>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</si>
  <si>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</si>
  <si>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</si>
  <si>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</si>
  <si>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</si>
  <si>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</si>
  <si>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</si>
  <si>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</si>
  <si>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</si>
  <si>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</si>
  <si>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</si>
  <si>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</si>
  <si>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</si>
  <si>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</si>
  <si>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</si>
  <si>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</si>
  <si>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</si>
  <si>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</si>
  <si>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</si>
  <si>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</si>
  <si>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</si>
  <si>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</si>
  <si>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</si>
  <si>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</si>
  <si>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</si>
  <si>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</si>
  <si>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</si>
  <si>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</si>
  <si>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</si>
  <si>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</si>
  <si>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</si>
  <si>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</si>
  <si>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</si>
  <si>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</si>
  <si>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</si>
  <si>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</si>
  <si>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</si>
  <si>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</si>
  <si>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</si>
  <si>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</si>
  <si>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</si>
  <si>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</si>
  <si>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長門川水道企業団</t>
  </si>
  <si>
    <t>法適用</t>
  </si>
  <si>
    <t>水道事業</t>
  </si>
  <si>
    <t>末端給水事業</t>
  </si>
  <si>
    <t>A6</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</si>
  <si>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</si>
  <si>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</si>
  <si>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</si>
  <si>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</si>
  <si>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</si>
  <si>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</si>
  <si>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</si>
  <si>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</si>
  <si>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</si>
  <si>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</si>
  <si>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</si>
  <si>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</si>
  <si>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</si>
  <si>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全体的に経営の健全性、効率性については類似団体と比較してほぼ良好です。今後も平成30年度策定経営戦略（水道施設改良事業計画）に則り安定給水に努めていきます。</t>
    <rPh sb="1" eb="4">
      <t>ゼンタイテキ</t>
    </rPh>
    <rPh sb="5" eb="7">
      <t>ケイエイ</t>
    </rPh>
    <rPh sb="8" eb="11">
      <t>ケンゼンセイ</t>
    </rPh>
    <rPh sb="12" eb="15">
      <t>コウリツセイ</t>
    </rPh>
    <rPh sb="20" eb="24">
      <t>ルイジダンタイ</t>
    </rPh>
    <rPh sb="25" eb="27">
      <t>ヒカク</t>
    </rPh>
    <rPh sb="31" eb="33">
      <t>リョウコウ</t>
    </rPh>
    <rPh sb="36" eb="38">
      <t>コンゴ</t>
    </rPh>
    <rPh sb="39" eb="41">
      <t>ヘイセイ</t>
    </rPh>
    <rPh sb="43" eb="47">
      <t>ネンドサクテイ</t>
    </rPh>
    <rPh sb="47" eb="51">
      <t>ケイエイセンリャク</t>
    </rPh>
    <rPh sb="52" eb="56">
      <t>スイドウシセツ</t>
    </rPh>
    <rPh sb="56" eb="62">
      <t>カイリョウジギョウケイカク</t>
    </rPh>
    <rPh sb="64" eb="65">
      <t>ノット</t>
    </rPh>
    <rPh sb="66" eb="68">
      <t>アンテイ</t>
    </rPh>
    <rPh sb="68" eb="70">
      <t>キュウスイ</t>
    </rPh>
    <rPh sb="71" eb="72">
      <t>ツト</t>
    </rPh>
    <phoneticPr fontId="4"/>
  </si>
  <si>
    <t>①経常収支比率は100％を超え黒字を維持しております。　　　　　　　　　　　　　　　　　　　　　　　③流動比率は類似団体平均値を上回っていることから経営状況は健全である。　　　　　　　　　　　　　　　　　　　④企業債残高は、類似団体より低い状況ですが、平成30年度策定経営戦略（水道施設改良事業計画）に基づき借入を行い、施設等の老朽化による更新事業を予定しているため今後上昇する見込みです。
⑤の料金回収率は100％を超え、料金収入で費用を賄っています。　　　　　　　　　　　　　　　　　⑥給水原価が類似団体と比較して、低めであるのは経常費用の削減と有収水量の増加によるものです。
⑦施設利用率はコロナ禍による外出自粛により在宅時間が増えたと考えられ配水量が増加傾向にあります。　　　　　　　　　　　　　　　　　　　　　　　　　　　　⑧有収率は、類似団体より高い水準で推移しています。高い有収率を維持するため、漏水の多い地区の配水管の布設替を実施しており、また、漏水の通報等に対して速やかに修理をし無駄な水を発生させないようにしています。</t>
    <rPh sb="1" eb="7">
      <t>ケイジョウシュウシヒリツ</t>
    </rPh>
    <rPh sb="13" eb="14">
      <t>コ</t>
    </rPh>
    <rPh sb="15" eb="17">
      <t>クロジ</t>
    </rPh>
    <rPh sb="18" eb="20">
      <t>イジ</t>
    </rPh>
    <rPh sb="51" eb="55">
      <t>リュウドウヒリツ</t>
    </rPh>
    <rPh sb="56" eb="63">
      <t>ルイジダンタイヘイキンチ</t>
    </rPh>
    <rPh sb="64" eb="66">
      <t>ウワマワ</t>
    </rPh>
    <rPh sb="74" eb="78">
      <t>ケイエイジョウキョウ</t>
    </rPh>
    <rPh sb="79" eb="81">
      <t>ケンゼン</t>
    </rPh>
    <rPh sb="105" eb="110">
      <t>キギョウサイザンダカ</t>
    </rPh>
    <rPh sb="112" eb="116">
      <t>ルイジダンタイ</t>
    </rPh>
    <rPh sb="118" eb="119">
      <t>ヒク</t>
    </rPh>
    <rPh sb="120" eb="122">
      <t>ジョウキョウ</t>
    </rPh>
    <rPh sb="126" eb="128">
      <t>ヘイセイ</t>
    </rPh>
    <rPh sb="130" eb="132">
      <t>ネンド</t>
    </rPh>
    <rPh sb="132" eb="134">
      <t>サクテイ</t>
    </rPh>
    <rPh sb="134" eb="138">
      <t>ケイエイセンリャク</t>
    </rPh>
    <rPh sb="139" eb="149">
      <t>スイドウシセツカイリョウジギョウケイカク</t>
    </rPh>
    <rPh sb="151" eb="152">
      <t>モト</t>
    </rPh>
    <rPh sb="154" eb="156">
      <t>シャクニュウ</t>
    </rPh>
    <rPh sb="157" eb="158">
      <t>オコナ</t>
    </rPh>
    <rPh sb="160" eb="163">
      <t>シセツトウ</t>
    </rPh>
    <rPh sb="164" eb="167">
      <t>ロウキュウカ</t>
    </rPh>
    <rPh sb="170" eb="174">
      <t>コウシンジギョウ</t>
    </rPh>
    <rPh sb="175" eb="177">
      <t>ヨテイ</t>
    </rPh>
    <rPh sb="183" eb="187">
      <t>コンゴジョウショウ</t>
    </rPh>
    <rPh sb="189" eb="191">
      <t>ミコ</t>
    </rPh>
    <rPh sb="198" eb="203">
      <t>リョウキンカイシュウリツ</t>
    </rPh>
    <rPh sb="209" eb="210">
      <t>コ</t>
    </rPh>
    <rPh sb="212" eb="216">
      <t>リョウキンシュウニュウ</t>
    </rPh>
    <rPh sb="217" eb="219">
      <t>ヒヨウ</t>
    </rPh>
    <rPh sb="220" eb="221">
      <t>マカナ</t>
    </rPh>
    <rPh sb="245" eb="249">
      <t>キュウスイゲンカ</t>
    </rPh>
    <rPh sb="250" eb="254">
      <t>ルイジダンタイ</t>
    </rPh>
    <rPh sb="255" eb="257">
      <t>ヒカク</t>
    </rPh>
    <rPh sb="260" eb="261">
      <t>ヒク</t>
    </rPh>
    <rPh sb="267" eb="271">
      <t>ケイジョウヒヨウ</t>
    </rPh>
    <rPh sb="272" eb="274">
      <t>サクゲン</t>
    </rPh>
    <rPh sb="275" eb="279">
      <t>ユウシュウスイリョウ</t>
    </rPh>
    <rPh sb="280" eb="282">
      <t>ゾウカ</t>
    </rPh>
    <rPh sb="292" eb="297">
      <t>シセツリヨウリツ</t>
    </rPh>
    <rPh sb="301" eb="302">
      <t>カ</t>
    </rPh>
    <rPh sb="305" eb="309">
      <t>ガイシュツジシュク</t>
    </rPh>
    <rPh sb="312" eb="316">
      <t>ザイタクジカン</t>
    </rPh>
    <rPh sb="317" eb="318">
      <t>フ</t>
    </rPh>
    <rPh sb="321" eb="322">
      <t>カンガ</t>
    </rPh>
    <rPh sb="325" eb="328">
      <t>ハイスイリョウ</t>
    </rPh>
    <rPh sb="329" eb="333">
      <t>ゾウカケイコウ</t>
    </rPh>
    <rPh sb="368" eb="371">
      <t>ユウシュウリツ</t>
    </rPh>
    <rPh sb="373" eb="377">
      <t>ルイジダンタイ</t>
    </rPh>
    <rPh sb="379" eb="380">
      <t>タカ</t>
    </rPh>
    <rPh sb="381" eb="383">
      <t>スイジュン</t>
    </rPh>
    <rPh sb="384" eb="386">
      <t>スイイ</t>
    </rPh>
    <rPh sb="392" eb="393">
      <t>タカ</t>
    </rPh>
    <rPh sb="394" eb="397">
      <t>ユウシュウリツ</t>
    </rPh>
    <rPh sb="398" eb="400">
      <t>イジ</t>
    </rPh>
    <rPh sb="405" eb="407">
      <t>ロウスイ</t>
    </rPh>
    <rPh sb="408" eb="409">
      <t>オオ</t>
    </rPh>
    <rPh sb="410" eb="412">
      <t>チク</t>
    </rPh>
    <rPh sb="413" eb="416">
      <t>ハイスイカン</t>
    </rPh>
    <rPh sb="417" eb="420">
      <t>フセツガ</t>
    </rPh>
    <rPh sb="421" eb="423">
      <t>ジッシ</t>
    </rPh>
    <rPh sb="431" eb="433">
      <t>ロウスイ</t>
    </rPh>
    <rPh sb="434" eb="437">
      <t>ツウホウトウ</t>
    </rPh>
    <rPh sb="438" eb="439">
      <t>タイ</t>
    </rPh>
    <rPh sb="441" eb="442">
      <t>スミ</t>
    </rPh>
    <rPh sb="445" eb="447">
      <t>シュウリ</t>
    </rPh>
    <rPh sb="449" eb="451">
      <t>ムダ</t>
    </rPh>
    <rPh sb="452" eb="453">
      <t>ミズ</t>
    </rPh>
    <rPh sb="454" eb="456">
      <t>ハッセイ</t>
    </rPh>
    <phoneticPr fontId="4"/>
  </si>
  <si>
    <t>①有形固定資産のうち償却対象資産の減価償却がどの程度進んでいるかを表す指標で、老朽化度合いを示す有形固定資産減価償却率は、平成25年度までは類似団体平均とほぼ同じ35％前後でしたが、会計制度改正によるみなし償却（補助金等で取得した資産について補助金部分の償却を行わない制度）廃止に伴い、令和3年度70％と類似団体平均より高くなっております。これは、みなし償却を行っていた資産が老朽化している傾向が高いことを示しています。
②管路経年化率は、類似団体平均より少ない状況ですが、これから徐々に上がっていくことから計画的な配水管の更新が必要になります。　　　　　　　　　　　　　③管路更新率については、過去5ヵ年において管路は未更新であるため、計画的な更新が求められている。</t>
    <rPh sb="1" eb="7">
      <t>ユウケイコテイシサン</t>
    </rPh>
    <rPh sb="10" eb="16">
      <t>ショウキャクタイショウシサン</t>
    </rPh>
    <rPh sb="17" eb="21">
      <t>ゲンカショウキャク</t>
    </rPh>
    <rPh sb="24" eb="26">
      <t>テイド</t>
    </rPh>
    <rPh sb="26" eb="27">
      <t>スス</t>
    </rPh>
    <rPh sb="33" eb="34">
      <t>アラワ</t>
    </rPh>
    <rPh sb="35" eb="37">
      <t>シヒョウ</t>
    </rPh>
    <rPh sb="39" eb="44">
      <t>ロウキュウカドア</t>
    </rPh>
    <rPh sb="46" eb="47">
      <t>シメ</t>
    </rPh>
    <rPh sb="48" eb="59">
      <t>ユウケイコテイシサンゲンカショウキャクリツ</t>
    </rPh>
    <rPh sb="61" eb="63">
      <t>ヘイセイ</t>
    </rPh>
    <rPh sb="65" eb="67">
      <t>ネンド</t>
    </rPh>
    <rPh sb="70" eb="77">
      <t>ルイジダン</t>
    </rPh>
    <rPh sb="79" eb="80">
      <t>オナ</t>
    </rPh>
    <rPh sb="84" eb="86">
      <t>ゼンゴ</t>
    </rPh>
    <rPh sb="91" eb="97">
      <t>カイケイセイドカイセイ</t>
    </rPh>
    <rPh sb="103" eb="105">
      <t>ショウキャク</t>
    </rPh>
    <rPh sb="106" eb="110">
      <t>ホジョキントウ</t>
    </rPh>
    <rPh sb="111" eb="113">
      <t>シュトク</t>
    </rPh>
    <rPh sb="115" eb="117">
      <t>シサン</t>
    </rPh>
    <rPh sb="121" eb="126">
      <t>ホジョキンブブン</t>
    </rPh>
    <rPh sb="127" eb="129">
      <t>ショウキャク</t>
    </rPh>
    <rPh sb="130" eb="131">
      <t>オコナ</t>
    </rPh>
    <rPh sb="134" eb="136">
      <t>セイド</t>
    </rPh>
    <rPh sb="137" eb="139">
      <t>ハイシ</t>
    </rPh>
    <rPh sb="140" eb="141">
      <t>トモナ</t>
    </rPh>
    <rPh sb="143" eb="145">
      <t>レイワ</t>
    </rPh>
    <rPh sb="146" eb="148">
      <t>ネンド</t>
    </rPh>
    <rPh sb="152" eb="158">
      <t>ルイジダンタイヘイキン</t>
    </rPh>
    <rPh sb="160" eb="161">
      <t>タカ</t>
    </rPh>
    <rPh sb="177" eb="179">
      <t>ショウキャク</t>
    </rPh>
    <rPh sb="180" eb="181">
      <t>オコナ</t>
    </rPh>
    <rPh sb="185" eb="187">
      <t>シサン</t>
    </rPh>
    <rPh sb="188" eb="191">
      <t>ロウキュウカ</t>
    </rPh>
    <rPh sb="195" eb="197">
      <t>ケイコウ</t>
    </rPh>
    <rPh sb="198" eb="199">
      <t>タカ</t>
    </rPh>
    <rPh sb="203" eb="204">
      <t>シメ</t>
    </rPh>
    <rPh sb="212" eb="218">
      <t>カンロケイネンカリツ</t>
    </rPh>
    <rPh sb="220" eb="224">
      <t>ルイジダンタイ</t>
    </rPh>
    <rPh sb="224" eb="226">
      <t>ヘイキン</t>
    </rPh>
    <rPh sb="228" eb="229">
      <t>スク</t>
    </rPh>
    <rPh sb="231" eb="233">
      <t>ジョウキョウ</t>
    </rPh>
    <rPh sb="241" eb="243">
      <t>ジョジョ</t>
    </rPh>
    <rPh sb="244" eb="245">
      <t>ア</t>
    </rPh>
    <rPh sb="254" eb="257">
      <t>ケイカクテキ</t>
    </rPh>
    <rPh sb="258" eb="261">
      <t>ハイスイカン</t>
    </rPh>
    <rPh sb="262" eb="264">
      <t>コウシン</t>
    </rPh>
    <rPh sb="265" eb="267">
      <t>ヒツヨウ</t>
    </rPh>
    <rPh sb="287" eb="292">
      <t>カンロコウシンリツ</t>
    </rPh>
    <rPh sb="298" eb="300">
      <t>カコ</t>
    </rPh>
    <rPh sb="302" eb="303">
      <t>ネン</t>
    </rPh>
    <rPh sb="307" eb="309">
      <t>カンロ</t>
    </rPh>
    <rPh sb="310" eb="313">
      <t>ミコウシン</t>
    </rPh>
    <rPh sb="319" eb="322">
      <t>ケイカクテキ</t>
    </rPh>
    <rPh sb="323" eb="325">
      <t>コウシン</t>
    </rPh>
    <rPh sb="326" eb="32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</si>
</sst>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1B-4C77-A70D-6EFAD07001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831B-4C77-A70D-6EFAD07001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69.16</c:v>
                </c:pt>
                <c:pt idx="1">
                  <c:v>71.33</c:v>
                </c:pt>
                <c:pt idx="2">
                  <c:v>70.8</c:v>
                </c:pt>
                <c:pt idx="3">
                  <c:v>73.52</c:v>
                </c:pt>
                <c:pt idx="4">
                  <c:v>74.489999999999995</c:v>
                </c:pt>
              </c:numCache>
            </c:numRef>
          </c:val>
          <c:extLst>
            <c:ext xmlns:c16="http://schemas.microsoft.com/office/drawing/2014/chart" uri="{C3380CC4-5D6E-409C-BE32-E72D297353CC}">
              <c16:uniqueId val="{00000000-0AEB-4D0B-AB5C-21D761357A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0AEB-4D0B-AB5C-21D761357A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95.35</c:v>
                </c:pt>
                <c:pt idx="1">
                  <c:v>93.87</c:v>
                </c:pt>
                <c:pt idx="2">
                  <c:v>94.37</c:v>
                </c:pt>
                <c:pt idx="3">
                  <c:v>93.65</c:v>
                </c:pt>
                <c:pt idx="4">
                  <c:v>94.91</c:v>
                </c:pt>
              </c:numCache>
            </c:numRef>
          </c:val>
          <c:extLst>
            <c:ext xmlns:c16="http://schemas.microsoft.com/office/drawing/2014/chart" uri="{C3380CC4-5D6E-409C-BE32-E72D297353CC}">
              <c16:uniqueId val="{00000000-D396-4DF2-8D7E-814B408D01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396-4DF2-8D7E-814B408D01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116.18</c:v>
                </c:pt>
                <c:pt idx="1">
                  <c:v>112.71</c:v>
                </c:pt>
                <c:pt idx="2">
                  <c:v>117.34</c:v>
                </c:pt>
                <c:pt idx="3">
                  <c:v>124.14</c:v>
                </c:pt>
                <c:pt idx="4">
                  <c:v>122.74</c:v>
                </c:pt>
              </c:numCache>
            </c:numRef>
          </c:val>
          <c:extLst>
            <c:ext xmlns:c16="http://schemas.microsoft.com/office/drawing/2014/chart" uri="{C3380CC4-5D6E-409C-BE32-E72D297353CC}">
              <c16:uniqueId val="{00000000-E40B-4CFD-B7C5-9EC48100BEF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E40B-4CFD-B7C5-9EC48100BEF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67.790000000000006</c:v>
                </c:pt>
                <c:pt idx="1">
                  <c:v>69.13</c:v>
                </c:pt>
                <c:pt idx="2">
                  <c:v>70.06</c:v>
                </c:pt>
                <c:pt idx="3">
                  <c:v>70.760000000000005</c:v>
                </c:pt>
                <c:pt idx="4">
                  <c:v>70.83</c:v>
                </c:pt>
              </c:numCache>
            </c:numRef>
          </c:val>
          <c:extLst>
            <c:ext xmlns:c16="http://schemas.microsoft.com/office/drawing/2014/chart" uri="{C3380CC4-5D6E-409C-BE32-E72D297353CC}">
              <c16:uniqueId val="{00000000-57A2-4A27-84FA-5A4F9CD7CE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57A2-4A27-84FA-5A4F9CD7CE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0.69</c:v>
                </c:pt>
                <c:pt idx="1">
                  <c:v>2.91</c:v>
                </c:pt>
                <c:pt idx="2">
                  <c:v>5.71</c:v>
                </c:pt>
                <c:pt idx="3">
                  <c:v>8.7799999999999994</c:v>
                </c:pt>
                <c:pt idx="4">
                  <c:v>8.99</c:v>
                </c:pt>
              </c:numCache>
            </c:numRef>
          </c:val>
          <c:extLst>
            <c:ext xmlns:c16="http://schemas.microsoft.com/office/drawing/2014/chart" uri="{C3380CC4-5D6E-409C-BE32-E72D297353CC}">
              <c16:uniqueId val="{00000000-4830-4F29-92A1-E894AEE5A6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4830-4F29-92A1-E894AEE5A6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B9-495F-802B-4FF544A941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BB9-495F-802B-4FF544A941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625.86</c:v>
                </c:pt>
                <c:pt idx="1">
                  <c:v>610.79999999999995</c:v>
                </c:pt>
                <c:pt idx="2">
                  <c:v>613.98</c:v>
                </c:pt>
                <c:pt idx="3">
                  <c:v>593.44000000000005</c:v>
                </c:pt>
                <c:pt idx="4">
                  <c:v>659.59</c:v>
                </c:pt>
              </c:numCache>
            </c:numRef>
          </c:val>
          <c:extLst>
            <c:ext xmlns:c16="http://schemas.microsoft.com/office/drawing/2014/chart" uri="{C3380CC4-5D6E-409C-BE32-E72D297353CC}">
              <c16:uniqueId val="{00000000-5ED5-442F-9BD1-9E686F032A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5ED5-442F-9BD1-9E686F032A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179.29</c:v>
                </c:pt>
                <c:pt idx="1">
                  <c:v>156.24</c:v>
                </c:pt>
                <c:pt idx="2">
                  <c:v>135.97999999999999</c:v>
                </c:pt>
                <c:pt idx="3">
                  <c:v>112.9</c:v>
                </c:pt>
                <c:pt idx="4">
                  <c:v>90.81</c:v>
                </c:pt>
              </c:numCache>
            </c:numRef>
          </c:val>
          <c:extLst>
            <c:ext xmlns:c16="http://schemas.microsoft.com/office/drawing/2014/chart" uri="{C3380CC4-5D6E-409C-BE32-E72D297353CC}">
              <c16:uniqueId val="{00000000-E51B-40C2-8D50-EB06BA80EF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E51B-40C2-8D50-EB06BA80EF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110.44</c:v>
                </c:pt>
                <c:pt idx="1">
                  <c:v>109.74</c:v>
                </c:pt>
                <c:pt idx="2">
                  <c:v>116.32</c:v>
                </c:pt>
                <c:pt idx="3">
                  <c:v>123.26</c:v>
                </c:pt>
                <c:pt idx="4">
                  <c:v>121.37</c:v>
                </c:pt>
              </c:numCache>
            </c:numRef>
          </c:val>
          <c:extLst>
            <c:ext xmlns:c16="http://schemas.microsoft.com/office/drawing/2014/chart" uri="{C3380CC4-5D6E-409C-BE32-E72D297353CC}">
              <c16:uniqueId val="{00000000-4972-40EC-91B5-EC58D5D6FF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4972-40EC-91B5-EC58D5D6FF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191.12</c:v>
                </c:pt>
                <c:pt idx="1">
                  <c:v>193.29</c:v>
                </c:pt>
                <c:pt idx="2">
                  <c:v>182.34</c:v>
                </c:pt>
                <c:pt idx="3">
                  <c:v>170.77</c:v>
                </c:pt>
                <c:pt idx="4">
                  <c:v>171.84</c:v>
                </c:pt>
              </c:numCache>
            </c:numRef>
          </c:val>
          <c:extLst>
            <c:ext xmlns:c16="http://schemas.microsoft.com/office/drawing/2014/chart" uri="{C3380CC4-5D6E-409C-BE32-E72D297353CC}">
              <c16:uniqueId val="{00000000-892B-444C-92CE-A0493A5635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892B-444C-92CE-A0493A5635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長門川水道企業団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民間企業出身</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88.62</v>
      </c>
      <c r="J10" s="38"/>
      <c r="K10" s="38"/>
      <c r="L10" s="38"/>
      <c r="M10" s="38"/>
      <c r="N10" s="38"/>
      <c r="O10" s="65"/>
      <c r="P10" s="55">
        <f>データ!$P$6</f>
        <v>14.36</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17979</v>
      </c>
      <c r="AM10" s="66"/>
      <c r="AN10" s="66"/>
      <c r="AO10" s="66"/>
      <c r="AP10" s="66"/>
      <c r="AQ10" s="66"/>
      <c r="AR10" s="66"/>
      <c r="AS10" s="66"/>
      <c r="AT10" s="37">
        <f>データ!$V$6</f>
        <v>36.5</v>
      </c>
      <c r="AU10" s="38"/>
      <c r="AV10" s="38"/>
      <c r="AW10" s="38"/>
      <c r="AX10" s="38"/>
      <c r="AY10" s="38"/>
      <c r="AZ10" s="38"/>
      <c r="BA10" s="38"/>
      <c r="BB10" s="55">
        <f>データ!$W$6</f>
        <v>492.58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3+iM0j6qfTRY0h+k8qdWD+0vMEXfYLe2vT+WzZ+cTMUlg1+vCnnBPAPQgTUX+bipUN3hq1yLSa57gyriFZD3A==" saltValue="+qdeiq/CukYzF+yc2r301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128023</v>
      </c>
      <c r="D6" s="20">
        <f t="shared" si="3"/>
        <v>46</v>
      </c>
      <c r="E6" s="20">
        <f t="shared" si="3"/>
        <v>1</v>
      </c>
      <c r="F6" s="20">
        <f t="shared" si="3"/>
        <v>0</v>
      </c>
      <c r="G6" s="20">
        <f t="shared" si="3"/>
        <v>1</v>
      </c>
      <c r="H6" s="20" t="str">
        <f t="shared" si="3"/>
        <v>千葉県　長門川水道企業団</v>
      </c>
      <c r="I6" s="20" t="str">
        <f t="shared" si="3"/>
        <v>法適用</v>
      </c>
      <c r="J6" s="20" t="str">
        <f t="shared" si="3"/>
        <v>水道事業</v>
      </c>
      <c r="K6" s="20" t="str">
        <f t="shared" si="3"/>
        <v>末端給水事業</v>
      </c>
      <c r="L6" s="20" t="str">
        <f t="shared" si="3"/>
        <v>A6</v>
      </c>
      <c r="M6" s="20" t="str">
        <f t="shared" si="3"/>
        <v>民間企業出身</v>
      </c>
      <c r="N6" s="21" t="str">
        <f t="shared" si="3"/>
        <v>-</v>
      </c>
      <c r="O6" s="21">
        <f t="shared" si="3"/>
        <v>88.62</v>
      </c>
      <c r="P6" s="21">
        <f t="shared" si="3"/>
        <v>14.36</v>
      </c>
      <c r="Q6" s="21">
        <f t="shared" si="3"/>
        <v>4070</v>
      </c>
      <c r="R6" s="21" t="str">
        <f t="shared" si="3"/>
        <v>-</v>
      </c>
      <c r="S6" s="21" t="str">
        <f t="shared" si="3"/>
        <v>-</v>
      </c>
      <c r="T6" s="21" t="str">
        <f t="shared" si="3"/>
        <v>-</v>
      </c>
      <c r="U6" s="21">
        <f t="shared" si="3"/>
        <v>17979</v>
      </c>
      <c r="V6" s="21">
        <f t="shared" si="3"/>
        <v>36.5</v>
      </c>
      <c r="W6" s="21">
        <f t="shared" si="3"/>
        <v>492.58</v>
      </c>
      <c r="X6" s="22">
        <f>IF(X7="",NA(),X7)</f>
        <v>116.18</v>
      </c>
      <c r="Y6" s="22">
        <f t="shared" ref="Y6:AG6" si="4">IF(Y7="",NA(),Y7)</f>
        <v>112.71</v>
      </c>
      <c r="Z6" s="22">
        <f t="shared" si="4"/>
        <v>117.34</v>
      </c>
      <c r="AA6" s="22">
        <f t="shared" si="4"/>
        <v>124.14</v>
      </c>
      <c r="AB6" s="22">
        <f t="shared" si="4"/>
        <v>122.74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625.86</v>
      </c>
      <c r="AU6" s="22">
        <f t="shared" ref="AU6:BC6" si="6">IF(AU7="",NA(),AU7)</f>
        <v>610.79999999999995</v>
      </c>
      <c r="AV6" s="22">
        <f t="shared" si="6"/>
        <v>613.98</v>
      </c>
      <c r="AW6" s="22">
        <f t="shared" si="6"/>
        <v>593.44000000000005</v>
      </c>
      <c r="AX6" s="22">
        <f t="shared" si="6"/>
        <v>659.59</v>
      </c>
      <c r="AY6" s="22">
        <f t="shared" si="6"/>
        <v>359.47</v>
      </c>
      <c r="AZ6" s="22">
        <f t="shared" si="6"/>
        <v>369.69</v>
      </c>
      <c r="BA6" s="22">
        <f t="shared" si="6"/>
        <v>379.08</v>
      </c>
      <c r="BB6" s="22">
        <f t="shared" si="6"/>
        <v>367.55</v>
      </c>
      <c r="BC6" s="22">
        <f t="shared" si="6"/>
        <v>378.56</v>
      </c>
      <c r="BD6" s="21" t="str">
        <f>IF(BD7="","",IF(BD7="-","【-】","【"&amp;SUBSTITUTE(TEXT(BD7,"#,##0.00"),"-","△")&amp;"】"))</f>
        <v>【261.51】</v>
      </c>
      <c r="BE6" s="22">
        <f>IF(BE7="",NA(),BE7)</f>
        <v>179.29</v>
      </c>
      <c r="BF6" s="22">
        <f t="shared" ref="BF6:BN6" si="7">IF(BF7="",NA(),BF7)</f>
        <v>156.24</v>
      </c>
      <c r="BG6" s="22">
        <f t="shared" si="7"/>
        <v>135.97999999999999</v>
      </c>
      <c r="BH6" s="22">
        <f t="shared" si="7"/>
        <v>112.9</v>
      </c>
      <c r="BI6" s="22">
        <f t="shared" si="7"/>
        <v>90.81</v>
      </c>
      <c r="BJ6" s="22">
        <f t="shared" si="7"/>
        <v>401.79</v>
      </c>
      <c r="BK6" s="22">
        <f t="shared" si="7"/>
        <v>402.99</v>
      </c>
      <c r="BL6" s="22">
        <f t="shared" si="7"/>
        <v>398.98</v>
      </c>
      <c r="BM6" s="22">
        <f t="shared" si="7"/>
        <v>418.68</v>
      </c>
      <c r="BN6" s="22">
        <f t="shared" si="7"/>
        <v>395.68</v>
      </c>
      <c r="BO6" s="21" t="str">
        <f>IF(BO7="","",IF(BO7="-","【-】","【"&amp;SUBSTITUTE(TEXT(BO7,"#,##0.00"),"-","△")&amp;"】"))</f>
        <v>【265.16】</v>
      </c>
      <c r="BP6" s="22">
        <f>IF(BP7="",NA(),BP7)</f>
        <v>110.44</v>
      </c>
      <c r="BQ6" s="22">
        <f t="shared" ref="BQ6:BY6" si="8">IF(BQ7="",NA(),BQ7)</f>
        <v>109.74</v>
      </c>
      <c r="BR6" s="22">
        <f t="shared" si="8"/>
        <v>116.32</v>
      </c>
      <c r="BS6" s="22">
        <f t="shared" si="8"/>
        <v>123.26</v>
      </c>
      <c r="BT6" s="22">
        <f t="shared" si="8"/>
        <v>121.37</v>
      </c>
      <c r="BU6" s="22">
        <f t="shared" si="8"/>
        <v>100.12</v>
      </c>
      <c r="BV6" s="22">
        <f t="shared" si="8"/>
        <v>98.66</v>
      </c>
      <c r="BW6" s="22">
        <f t="shared" si="8"/>
        <v>98.64</v>
      </c>
      <c r="BX6" s="22">
        <f t="shared" si="8"/>
        <v>94.78</v>
      </c>
      <c r="BY6" s="22">
        <f t="shared" si="8"/>
        <v>97.59</v>
      </c>
      <c r="BZ6" s="21" t="str">
        <f>IF(BZ7="","",IF(BZ7="-","【-】","【"&amp;SUBSTITUTE(TEXT(BZ7,"#,##0.00"),"-","△")&amp;"】"))</f>
        <v>【102.35】</v>
      </c>
      <c r="CA6" s="22">
        <f>IF(CA7="",NA(),CA7)</f>
        <v>191.12</v>
      </c>
      <c r="CB6" s="22">
        <f t="shared" ref="CB6:CJ6" si="9">IF(CB7="",NA(),CB7)</f>
        <v>193.29</v>
      </c>
      <c r="CC6" s="22">
        <f t="shared" si="9"/>
        <v>182.34</v>
      </c>
      <c r="CD6" s="22">
        <f t="shared" si="9"/>
        <v>170.77</v>
      </c>
      <c r="CE6" s="22">
        <f t="shared" si="9"/>
        <v>171.84</v>
      </c>
      <c r="CF6" s="22">
        <f t="shared" si="9"/>
        <v>174.97</v>
      </c>
      <c r="CG6" s="22">
        <f t="shared" si="9"/>
        <v>178.59</v>
      </c>
      <c r="CH6" s="22">
        <f t="shared" si="9"/>
        <v>178.92</v>
      </c>
      <c r="CI6" s="22">
        <f t="shared" si="9"/>
        <v>181.3</v>
      </c>
      <c r="CJ6" s="22">
        <f t="shared" si="9"/>
        <v>181.71</v>
      </c>
      <c r="CK6" s="21" t="str">
        <f>IF(CK7="","",IF(CK7="-","【-】","【"&amp;SUBSTITUTE(TEXT(CK7,"#,##0.00"),"-","△")&amp;"】"))</f>
        <v>【167.74】</v>
      </c>
      <c r="CL6" s="22">
        <f>IF(CL7="",NA(),CL7)</f>
        <v>69.16</v>
      </c>
      <c r="CM6" s="22">
        <f t="shared" ref="CM6:CU6" si="10">IF(CM7="",NA(),CM7)</f>
        <v>71.33</v>
      </c>
      <c r="CN6" s="22">
        <f t="shared" si="10"/>
        <v>70.8</v>
      </c>
      <c r="CO6" s="22">
        <f t="shared" si="10"/>
        <v>73.52</v>
      </c>
      <c r="CP6" s="22">
        <f t="shared" si="10"/>
        <v>74.489999999999995</v>
      </c>
      <c r="CQ6" s="22">
        <f t="shared" si="10"/>
        <v>55.63</v>
      </c>
      <c r="CR6" s="22">
        <f t="shared" si="10"/>
        <v>55.03</v>
      </c>
      <c r="CS6" s="22">
        <f t="shared" si="10"/>
        <v>55.14</v>
      </c>
      <c r="CT6" s="22">
        <f t="shared" si="10"/>
        <v>55.89</v>
      </c>
      <c r="CU6" s="22">
        <f t="shared" si="10"/>
        <v>55.72</v>
      </c>
      <c r="CV6" s="21" t="str">
        <f>IF(CV7="","",IF(CV7="-","【-】","【"&amp;SUBSTITUTE(TEXT(CV7,"#,##0.00"),"-","△")&amp;"】"))</f>
        <v>【60.29】</v>
      </c>
      <c r="CW6" s="22">
        <f>IF(CW7="",NA(),CW7)</f>
        <v>95.35</v>
      </c>
      <c r="CX6" s="22">
        <f t="shared" ref="CX6:DF6" si="11">IF(CX7="",NA(),CX7)</f>
        <v>93.87</v>
      </c>
      <c r="CY6" s="22">
        <f t="shared" si="11"/>
        <v>94.37</v>
      </c>
      <c r="CZ6" s="22">
        <f t="shared" si="11"/>
        <v>93.65</v>
      </c>
      <c r="DA6" s="22">
        <f t="shared" si="11"/>
        <v>94.91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67.790000000000006</v>
      </c>
      <c r="DI6" s="22">
        <f t="shared" ref="DI6:DQ6" si="12">IF(DI7="",NA(),DI7)</f>
        <v>69.13</v>
      </c>
      <c r="DJ6" s="22">
        <f t="shared" si="12"/>
        <v>70.06</v>
      </c>
      <c r="DK6" s="22">
        <f t="shared" si="12"/>
        <v>70.760000000000005</v>
      </c>
      <c r="DL6" s="22">
        <f t="shared" si="12"/>
        <v>70.83</v>
      </c>
      <c r="DM6" s="22">
        <f t="shared" si="12"/>
        <v>48.05</v>
      </c>
      <c r="DN6" s="22">
        <f t="shared" si="12"/>
        <v>48.87</v>
      </c>
      <c r="DO6" s="22">
        <f t="shared" si="12"/>
        <v>49.92</v>
      </c>
      <c r="DP6" s="22">
        <f t="shared" si="12"/>
        <v>50.63</v>
      </c>
      <c r="DQ6" s="22">
        <f t="shared" si="12"/>
        <v>51.29</v>
      </c>
      <c r="DR6" s="21" t="str">
        <f>IF(DR7="","",IF(DR7="-","【-】","【"&amp;SUBSTITUTE(TEXT(DR7,"#,##0.00"),"-","△")&amp;"】"))</f>
        <v>【50.88】</v>
      </c>
      <c r="DS6" s="22">
        <f>IF(DS7="",NA(),DS7)</f>
        <v>0.69</v>
      </c>
      <c r="DT6" s="22">
        <f t="shared" ref="DT6:EB6" si="13">IF(DT7="",NA(),DT7)</f>
        <v>2.91</v>
      </c>
      <c r="DU6" s="22">
        <f t="shared" si="13"/>
        <v>5.71</v>
      </c>
      <c r="DV6" s="22">
        <f t="shared" si="13"/>
        <v>8.7799999999999994</v>
      </c>
      <c r="DW6" s="22">
        <f t="shared" si="13"/>
        <v>8.99</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1">
        <f t="shared" si="14"/>
        <v>0</v>
      </c>
      <c r="EG6" s="21">
        <f t="shared" si="14"/>
        <v>0</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128023</v>
      </c>
      <c r="D7" s="24">
        <v>46</v>
      </c>
      <c r="E7" s="24">
        <v>1</v>
      </c>
      <c r="F7" s="24">
        <v>0</v>
      </c>
      <c r="G7" s="24">
        <v>1</v>
      </c>
      <c r="H7" s="24" t="s">
        <v>93</v>
      </c>
      <c r="I7" s="24" t="s">
        <v>94</v>
      </c>
      <c r="J7" s="24" t="s">
        <v>95</v>
      </c>
      <c r="K7" s="24" t="s">
        <v>96</v>
      </c>
      <c r="L7" s="24" t="s">
        <v>97</v>
      </c>
      <c r="M7" s="24" t="s">
        <v>98</v>
      </c>
      <c r="N7" s="25" t="s">
        <v>99</v>
      </c>
      <c r="O7" s="25">
        <v>88.62</v>
      </c>
      <c r="P7" s="25">
        <v>14.36</v>
      </c>
      <c r="Q7" s="25">
        <v>4070</v>
      </c>
      <c r="R7" s="25" t="s">
        <v>99</v>
      </c>
      <c r="S7" s="25" t="s">
        <v>99</v>
      </c>
      <c r="T7" s="25" t="s">
        <v>99</v>
      </c>
      <c r="U7" s="25">
        <v>17979</v>
      </c>
      <c r="V7" s="25">
        <v>36.5</v>
      </c>
      <c r="W7" s="25">
        <v>492.58</v>
      </c>
      <c r="X7" s="25">
        <v>116.18</v>
      </c>
      <c r="Y7" s="25">
        <v>112.71</v>
      </c>
      <c r="Z7" s="25">
        <v>117.34</v>
      </c>
      <c r="AA7" s="25">
        <v>124.14</v>
      </c>
      <c r="AB7" s="25">
        <v>122.74</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625.86</v>
      </c>
      <c r="AU7" s="25">
        <v>610.79999999999995</v>
      </c>
      <c r="AV7" s="25">
        <v>613.98</v>
      </c>
      <c r="AW7" s="25">
        <v>593.44000000000005</v>
      </c>
      <c r="AX7" s="25">
        <v>659.59</v>
      </c>
      <c r="AY7" s="25">
        <v>359.47</v>
      </c>
      <c r="AZ7" s="25">
        <v>369.69</v>
      </c>
      <c r="BA7" s="25">
        <v>379.08</v>
      </c>
      <c r="BB7" s="25">
        <v>367.55</v>
      </c>
      <c r="BC7" s="25">
        <v>378.56</v>
      </c>
      <c r="BD7" s="25">
        <v>261.51</v>
      </c>
      <c r="BE7" s="25">
        <v>179.29</v>
      </c>
      <c r="BF7" s="25">
        <v>156.24</v>
      </c>
      <c r="BG7" s="25">
        <v>135.97999999999999</v>
      </c>
      <c r="BH7" s="25">
        <v>112.9</v>
      </c>
      <c r="BI7" s="25">
        <v>90.81</v>
      </c>
      <c r="BJ7" s="25">
        <v>401.79</v>
      </c>
      <c r="BK7" s="25">
        <v>402.99</v>
      </c>
      <c r="BL7" s="25">
        <v>398.98</v>
      </c>
      <c r="BM7" s="25">
        <v>418.68</v>
      </c>
      <c r="BN7" s="25">
        <v>395.68</v>
      </c>
      <c r="BO7" s="25">
        <v>265.16000000000003</v>
      </c>
      <c r="BP7" s="25">
        <v>110.44</v>
      </c>
      <c r="BQ7" s="25">
        <v>109.74</v>
      </c>
      <c r="BR7" s="25">
        <v>116.32</v>
      </c>
      <c r="BS7" s="25">
        <v>123.26</v>
      </c>
      <c r="BT7" s="25">
        <v>121.37</v>
      </c>
      <c r="BU7" s="25">
        <v>100.12</v>
      </c>
      <c r="BV7" s="25">
        <v>98.66</v>
      </c>
      <c r="BW7" s="25">
        <v>98.64</v>
      </c>
      <c r="BX7" s="25">
        <v>94.78</v>
      </c>
      <c r="BY7" s="25">
        <v>97.59</v>
      </c>
      <c r="BZ7" s="25">
        <v>102.35</v>
      </c>
      <c r="CA7" s="25">
        <v>191.12</v>
      </c>
      <c r="CB7" s="25">
        <v>193.29</v>
      </c>
      <c r="CC7" s="25">
        <v>182.34</v>
      </c>
      <c r="CD7" s="25">
        <v>170.77</v>
      </c>
      <c r="CE7" s="25">
        <v>171.84</v>
      </c>
      <c r="CF7" s="25">
        <v>174.97</v>
      </c>
      <c r="CG7" s="25">
        <v>178.59</v>
      </c>
      <c r="CH7" s="25">
        <v>178.92</v>
      </c>
      <c r="CI7" s="25">
        <v>181.3</v>
      </c>
      <c r="CJ7" s="25">
        <v>181.71</v>
      </c>
      <c r="CK7" s="25">
        <v>167.74</v>
      </c>
      <c r="CL7" s="25">
        <v>69.16</v>
      </c>
      <c r="CM7" s="25">
        <v>71.33</v>
      </c>
      <c r="CN7" s="25">
        <v>70.8</v>
      </c>
      <c r="CO7" s="25">
        <v>73.52</v>
      </c>
      <c r="CP7" s="25">
        <v>74.489999999999995</v>
      </c>
      <c r="CQ7" s="25">
        <v>55.63</v>
      </c>
      <c r="CR7" s="25">
        <v>55.03</v>
      </c>
      <c r="CS7" s="25">
        <v>55.14</v>
      </c>
      <c r="CT7" s="25">
        <v>55.89</v>
      </c>
      <c r="CU7" s="25">
        <v>55.72</v>
      </c>
      <c r="CV7" s="25">
        <v>60.29</v>
      </c>
      <c r="CW7" s="25">
        <v>95.35</v>
      </c>
      <c r="CX7" s="25">
        <v>93.87</v>
      </c>
      <c r="CY7" s="25">
        <v>94.37</v>
      </c>
      <c r="CZ7" s="25">
        <v>93.65</v>
      </c>
      <c r="DA7" s="25">
        <v>94.91</v>
      </c>
      <c r="DB7" s="25">
        <v>82.04</v>
      </c>
      <c r="DC7" s="25">
        <v>81.900000000000006</v>
      </c>
      <c r="DD7" s="25">
        <v>81.39</v>
      </c>
      <c r="DE7" s="25">
        <v>81.27</v>
      </c>
      <c r="DF7" s="25">
        <v>81.260000000000005</v>
      </c>
      <c r="DG7" s="25">
        <v>90.12</v>
      </c>
      <c r="DH7" s="25">
        <v>67.790000000000006</v>
      </c>
      <c r="DI7" s="25">
        <v>69.13</v>
      </c>
      <c r="DJ7" s="25">
        <v>70.06</v>
      </c>
      <c r="DK7" s="25">
        <v>70.760000000000005</v>
      </c>
      <c r="DL7" s="25">
        <v>70.83</v>
      </c>
      <c r="DM7" s="25">
        <v>48.05</v>
      </c>
      <c r="DN7" s="25">
        <v>48.87</v>
      </c>
      <c r="DO7" s="25">
        <v>49.92</v>
      </c>
      <c r="DP7" s="25">
        <v>50.63</v>
      </c>
      <c r="DQ7" s="25">
        <v>51.29</v>
      </c>
      <c r="DR7" s="25">
        <v>50.88</v>
      </c>
      <c r="DS7" s="25">
        <v>0.69</v>
      </c>
      <c r="DT7" s="25">
        <v>2.91</v>
      </c>
      <c r="DU7" s="25">
        <v>5.71</v>
      </c>
      <c r="DV7" s="25">
        <v>8.7799999999999994</v>
      </c>
      <c r="DW7" s="25">
        <v>8.99</v>
      </c>
      <c r="DX7" s="25">
        <v>13.39</v>
      </c>
      <c r="DY7" s="25">
        <v>14.85</v>
      </c>
      <c r="DZ7" s="25">
        <v>16.88</v>
      </c>
      <c r="EA7" s="25">
        <v>18.28</v>
      </c>
      <c r="EB7" s="25">
        <v>19.61</v>
      </c>
      <c r="EC7" s="25">
        <v>22.3</v>
      </c>
      <c r="ED7" s="25">
        <v>0</v>
      </c>
      <c r="EE7" s="25">
        <v>0</v>
      </c>
      <c r="EF7" s="25">
        <v>0</v>
      </c>
      <c r="EG7" s="25">
        <v>0</v>
      </c>
      <c r="EH7" s="25">
        <v>0</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2023-02-24T00:00:30Z</cp:lastPrinted>
  <dcterms:created xsi:type="dcterms:W3CDTF">2022-12-01T00:56:32Z</dcterms:created>
  <dcterms:modified xsi:type="dcterms:W3CDTF">2023-02-24T00:00:36Z</dcterms:modified>
  <cp:category/>
</cp:coreProperties>
</file>