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6_171_法適_公共下水\"/>
    </mc:Choice>
  </mc:AlternateContent>
  <xr:revisionPtr revIDLastSave="0" documentId="13_ncr:1_{B504FFC0-7D04-47A4-9BC0-371287FB4572}" xr6:coauthVersionLast="47" xr6:coauthVersionMax="47" xr10:uidLastSave="{00000000-0000-0000-0000-000000000000}"/>
  <workbookProtection workbookAlgorithmName="SHA-512" workbookHashValue="xb7HTqCn5eVrQt1453Zzg67DXbcY+0V1k+W7777u99Fe8wgy5lBidthDl0oPvZhlYsUCuKYQqAaZ10e2supHCA==" workbookSaltValue="ZBoAoP3qYUHEbkHOp+n8Z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R6" i="5"/>
  <c r="AD10" i="4" s="1"/>
  <c r="Q6" i="5"/>
  <c r="P6" i="5"/>
  <c r="O6" i="5"/>
  <c r="I10" i="4" s="1"/>
  <c r="N6" i="5"/>
  <c r="B10" i="4" s="1"/>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H85" i="4"/>
  <c r="G85" i="4"/>
  <c r="BB10" i="4"/>
  <c r="W10" i="4"/>
  <c r="P10" i="4"/>
  <c r="BB8" i="4"/>
  <c r="AT8" i="4"/>
  <c r="AL8" i="4"/>
  <c r="AD8" i="4"/>
  <c r="W8" i="4"/>
  <c r="P8" i="4"/>
  <c r="B8" i="4"/>
</calcChain>
</file>

<file path=xl/sharedStrings.xml><?xml version="1.0" encoding="utf-8"?>
<sst xmlns="http://schemas.openxmlformats.org/spreadsheetml/2006/main" count="275" uniqueCount="118">
  <si>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</si>
  <si>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</si>
  <si>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</si>
  <si>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</si>
  <si>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</si>
  <si>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</si>
  <si>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</si>
  <si>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</si>
  <si>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</si>
  <si>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</si>
  <si>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</si>
  <si>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</si>
  <si>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</si>
  <si>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</si>
  <si>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</si>
  <si>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</si>
  <si>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</si>
  <si>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</si>
  <si>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</si>
  <si>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</si>
  <si>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</si>
  <si>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</si>
  <si>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</si>
  <si>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</si>
  <si>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</si>
  <si>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</si>
  <si>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</si>
  <si>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</si>
  <si>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</si>
  <si>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</si>
  <si>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</si>
  <si>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</si>
  <si>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</si>
  <si>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</si>
  <si>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</si>
  <si>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</si>
  <si>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</si>
  <si>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</si>
  <si>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</si>
  <si>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</si>
  <si>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</si>
  <si>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</si>
  <si>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</si>
  <si>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</si>
  <si>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</si>
  <si>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</si>
  <si>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</si>
  <si>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</si>
  <si>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</si>
  <si>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</si>
  <si>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</si>
  <si>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</si>
  <si>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</si>
  <si>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</si>
  <si>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</si>
  <si>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</si>
  <si>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</si>
  <si>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</si>
  <si>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</si>
  <si>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</si>
  <si>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</si>
  <si>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</si>
  <si>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</si>
  <si>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</si>
  <si>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</si>
  <si>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</si>
  <si>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</si>
  <si>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</si>
  <si>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</si>
  <si>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</si>
  <si>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</si>
  <si>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</si>
  <si>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</si>
  <si>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</si>
  <si>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</si>
  <si>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</si>
  <si>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</si>
  <si>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</si>
  <si>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</si>
  <si>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</si>
  <si>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</si>
  <si>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</si>
  <si>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</si>
  <si>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</si>
  <si>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</si>
  <si>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</si>
  <si>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</si>
  <si>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</si>
  <si>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</si>
  <si>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</si>
  <si>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</si>
  <si>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</si>
  <si>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</si>
  <si>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</si>
  <si>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</si>
  <si>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</si>
  <si>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館山市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</si>
  <si>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</si>
  <si>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</si>
  <si>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</si>
  <si>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</si>
  <si>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</si>
  <si>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</si>
  <si>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</si>
  <si>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</si>
  <si>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</si>
  <si>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</si>
  <si>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</si>
  <si>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</si>
  <si>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</si>
  <si>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</si>
  <si>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</si>
  <si>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</si>
  <si>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</si>
  <si>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</si>
  <si>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主な課題として、流動比率・経費回収率が低いことや企業債残高対事業規模比率・汚水処理原価が高いことが挙げられます。
　これらの経営環境を改善するため、引き続き、水洗化率の向上に努めると共に、計画的な管渠の整備やストックマネジメント計画に基づく施設の点検・維持補修による長寿命化を進めます。また、計画的かつ合理的な経営を図るため、令和5年度に地域の実情に応じた経営戦略を策定する上で、使用料水準の適正化を検討し、安定的な使用料収入を確保すると共に、一般会計繰入金の適正化に努めることで、健全な下水道事業経営を目指します。</t>
    <phoneticPr fontId="4"/>
  </si>
  <si>
    <r>
      <t>　①経常収支比率…単年度収支は黒字である100％以上ですが、収益の不足分を一般会計繰入金で賄っています。経常収益に占める一般会計繰入金の割合は、55.6％になります。
　②累積欠損金は発生していません。
　③流動比率…短期的な債務に対する支払能力を表す比率で100％を下回っています。企業債償還に係る現金の不足を一般会計繰入金や資本費平準化債で賄っているため、今後もこの状況が続くことが見込まれます。
　④企業債残高対事業規模比率…施設整備に係る初期投資が大きいこと及び資本費平準化債を活用しているため、類似団体の平均値を上回っています。
　⑤経費回収率…100％を下回っていることから、汚水処理費用を使用料以外の収入である一般会計繰入金で賄っていることを表しています。</t>
    </r>
    <r>
      <rPr>
        <strike/>
        <sz val="11"/>
        <color theme="1"/>
        <rFont val="ＭＳ ゴシック"/>
        <family val="3"/>
        <charset val="128"/>
      </rPr>
      <t xml:space="preserve">
</t>
    </r>
    <r>
      <rPr>
        <sz val="11"/>
        <color theme="1"/>
        <rFont val="ＭＳ ゴシック"/>
        <family val="3"/>
        <charset val="128"/>
      </rPr>
      <t>　⑥汚水処理原価…未整備区域の人口密度が低いことから管路整備を当分の間休止しており、当初計画施設に係る維持管理費用に対し、有収水量が相対的に少ないため、類似団体や全国平均を上回っています。
　⑦施設利用率…施設の利用状況や適正規模を判断する指標であり、類似団体や全国平均を下回っているため、施設の耐用年数等を踏まえ、適切な施設規模を維持する必要があります。
　⑧水洗化率…類似団体と同程度ですが、100％を下回っているため、引き続き未接続世帯への啓発活動を実施し、水洗化率の向上を図る必要があります。</t>
    </r>
    <rPh sb="52" eb="54">
      <t>ケイジョウ</t>
    </rPh>
    <rPh sb="54" eb="56">
      <t>シュウエキ</t>
    </rPh>
    <rPh sb="57" eb="58">
      <t>シ</t>
    </rPh>
    <rPh sb="60" eb="62">
      <t>イッパン</t>
    </rPh>
    <rPh sb="62" eb="64">
      <t>カイケイ</t>
    </rPh>
    <rPh sb="64" eb="67">
      <t>クリイレキン</t>
    </rPh>
    <rPh sb="68" eb="70">
      <t>ワリアイ</t>
    </rPh>
    <rPh sb="345" eb="348">
      <t>ミセイビ</t>
    </rPh>
    <rPh sb="348" eb="350">
      <t>クイキ</t>
    </rPh>
    <rPh sb="351" eb="355">
      <t>ジンコウミツド</t>
    </rPh>
    <rPh sb="356" eb="357">
      <t>ヒク</t>
    </rPh>
    <rPh sb="362" eb="366">
      <t>カンロセイビ</t>
    </rPh>
    <rPh sb="367" eb="369">
      <t>トウブン</t>
    </rPh>
    <rPh sb="370" eb="371">
      <t>カン</t>
    </rPh>
    <rPh sb="371" eb="373">
      <t>キュウシ</t>
    </rPh>
    <rPh sb="378" eb="380">
      <t>トウショ</t>
    </rPh>
    <rPh sb="380" eb="382">
      <t>ケイカク</t>
    </rPh>
    <rPh sb="382" eb="384">
      <t>シセツ</t>
    </rPh>
    <rPh sb="385" eb="386">
      <t>カカ</t>
    </rPh>
    <rPh sb="387" eb="391">
      <t>イジカンリ</t>
    </rPh>
    <rPh sb="391" eb="393">
      <t>ヒヨウ</t>
    </rPh>
    <rPh sb="394" eb="395">
      <t>タイ</t>
    </rPh>
    <rPh sb="397" eb="401">
      <t>ユウシュウスイリョウ</t>
    </rPh>
    <rPh sb="402" eb="405">
      <t>ソウタイテキ</t>
    </rPh>
    <rPh sb="406" eb="407">
      <t>スク</t>
    </rPh>
    <phoneticPr fontId="4"/>
  </si>
  <si>
    <t>　当市の下水道事業は平成3年度から建設事業を開始しており、老朽管が無いため、類似団体や全国平均と比較すると低い数値になっています。　
　しかしながら、施設の経年劣化は避けられないため、ストックマネジメント計画に基づき、長期的な施設状況を予測しながら、適切な点検・維持補修による施設の長寿命化に努め、施設の破損事故防止と更新投資費の抑制を図る必要があります。
　①有形固定資産減価償却率…有形固定資産は法定耐用年数に満たないものがほとんどであるため、類似団体や全国平均と比較すると低い数値になっています。今後、減価償却を重ねていくことにより数値が上昇していきます。
　②管渠老朽化率…法定耐用年数を超える管渠がないため、0％です。
　③管渠改善率…更新や老朽化対策を要する管渠がないため、0％です。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</si>
</sst>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trike/>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AAC-4322-933E-984D387C5FD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1.65</c:v>
                </c:pt>
                <c:pt idx="3">
                  <c:v>0.14000000000000001</c:v>
                </c:pt>
                <c:pt idx="4">
                  <c:v>0.08</c:v>
                </c:pt>
              </c:numCache>
            </c:numRef>
          </c:val>
          <c:smooth val="0"/>
          <c:extLst>
            <c:ext xmlns:c16="http://schemas.microsoft.com/office/drawing/2014/chart" uri="{C3380CC4-5D6E-409C-BE32-E72D297353CC}">
              <c16:uniqueId val="{00000001-1AAC-4322-933E-984D387C5FD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43.41</c:v>
                </c:pt>
                <c:pt idx="3">
                  <c:v>43.63</c:v>
                </c:pt>
                <c:pt idx="4">
                  <c:v>45.27</c:v>
                </c:pt>
              </c:numCache>
            </c:numRef>
          </c:val>
          <c:extLst>
            <c:ext xmlns:c16="http://schemas.microsoft.com/office/drawing/2014/chart" uri="{C3380CC4-5D6E-409C-BE32-E72D297353CC}">
              <c16:uniqueId val="{00000000-9750-4AA9-9E36-2754091AC99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50.53</c:v>
                </c:pt>
                <c:pt idx="3">
                  <c:v>51.42</c:v>
                </c:pt>
                <c:pt idx="4">
                  <c:v>48.95</c:v>
                </c:pt>
              </c:numCache>
            </c:numRef>
          </c:val>
          <c:smooth val="0"/>
          <c:extLst>
            <c:ext xmlns:c16="http://schemas.microsoft.com/office/drawing/2014/chart" uri="{C3380CC4-5D6E-409C-BE32-E72D297353CC}">
              <c16:uniqueId val="{00000001-9750-4AA9-9E36-2754091AC99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81.78</c:v>
                </c:pt>
                <c:pt idx="3">
                  <c:v>83.53</c:v>
                </c:pt>
                <c:pt idx="4">
                  <c:v>86.15</c:v>
                </c:pt>
              </c:numCache>
            </c:numRef>
          </c:val>
          <c:extLst>
            <c:ext xmlns:c16="http://schemas.microsoft.com/office/drawing/2014/chart" uri="{C3380CC4-5D6E-409C-BE32-E72D297353CC}">
              <c16:uniqueId val="{00000000-155F-430E-A81D-791609BF37C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82.08</c:v>
                </c:pt>
                <c:pt idx="3">
                  <c:v>81.34</c:v>
                </c:pt>
                <c:pt idx="4">
                  <c:v>81.14</c:v>
                </c:pt>
              </c:numCache>
            </c:numRef>
          </c:val>
          <c:smooth val="0"/>
          <c:extLst>
            <c:ext xmlns:c16="http://schemas.microsoft.com/office/drawing/2014/chart" uri="{C3380CC4-5D6E-409C-BE32-E72D297353CC}">
              <c16:uniqueId val="{00000001-155F-430E-A81D-791609BF37C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128.27000000000001</c:v>
                </c:pt>
                <c:pt idx="3">
                  <c:v>135.68</c:v>
                </c:pt>
                <c:pt idx="4">
                  <c:v>106.43</c:v>
                </c:pt>
              </c:numCache>
            </c:numRef>
          </c:val>
          <c:extLst>
            <c:ext xmlns:c16="http://schemas.microsoft.com/office/drawing/2014/chart" uri="{C3380CC4-5D6E-409C-BE32-E72D297353CC}">
              <c16:uniqueId val="{00000000-0E05-4D2A-AF92-E2DFDB8E87E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107.08</c:v>
                </c:pt>
                <c:pt idx="4">
                  <c:v>106.08</c:v>
                </c:pt>
              </c:numCache>
            </c:numRef>
          </c:val>
          <c:smooth val="0"/>
          <c:extLst>
            <c:ext xmlns:c16="http://schemas.microsoft.com/office/drawing/2014/chart" uri="{C3380CC4-5D6E-409C-BE32-E72D297353CC}">
              <c16:uniqueId val="{00000001-0E05-4D2A-AF92-E2DFDB8E87E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2.98</c:v>
                </c:pt>
                <c:pt idx="3">
                  <c:v>6.09</c:v>
                </c:pt>
                <c:pt idx="4">
                  <c:v>8.5299999999999994</c:v>
                </c:pt>
              </c:numCache>
            </c:numRef>
          </c:val>
          <c:extLst>
            <c:ext xmlns:c16="http://schemas.microsoft.com/office/drawing/2014/chart" uri="{C3380CC4-5D6E-409C-BE32-E72D297353CC}">
              <c16:uniqueId val="{00000000-5AA7-4218-AF40-57775C23717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12.7</c:v>
                </c:pt>
                <c:pt idx="3">
                  <c:v>14.65</c:v>
                </c:pt>
                <c:pt idx="4">
                  <c:v>16.11</c:v>
                </c:pt>
              </c:numCache>
            </c:numRef>
          </c:val>
          <c:smooth val="0"/>
          <c:extLst>
            <c:ext xmlns:c16="http://schemas.microsoft.com/office/drawing/2014/chart" uri="{C3380CC4-5D6E-409C-BE32-E72D297353CC}">
              <c16:uniqueId val="{00000001-5AA7-4218-AF40-57775C23717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85B-439D-8143-3A2AE50A6EC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c:v>
                </c:pt>
                <c:pt idx="4">
                  <c:v>0.17</c:v>
                </c:pt>
              </c:numCache>
            </c:numRef>
          </c:val>
          <c:smooth val="0"/>
          <c:extLst>
            <c:ext xmlns:c16="http://schemas.microsoft.com/office/drawing/2014/chart" uri="{C3380CC4-5D6E-409C-BE32-E72D297353CC}">
              <c16:uniqueId val="{00000001-285B-439D-8143-3A2AE50A6EC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133-4D0E-8116-53387BC30C4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43.71</c:v>
                </c:pt>
                <c:pt idx="3">
                  <c:v>45.94</c:v>
                </c:pt>
                <c:pt idx="4">
                  <c:v>29.34</c:v>
                </c:pt>
              </c:numCache>
            </c:numRef>
          </c:val>
          <c:smooth val="0"/>
          <c:extLst>
            <c:ext xmlns:c16="http://schemas.microsoft.com/office/drawing/2014/chart" uri="{C3380CC4-5D6E-409C-BE32-E72D297353CC}">
              <c16:uniqueId val="{00000001-9133-4D0E-8116-53387BC30C4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16.489999999999998</c:v>
                </c:pt>
                <c:pt idx="3">
                  <c:v>20.49</c:v>
                </c:pt>
                <c:pt idx="4">
                  <c:v>24.06</c:v>
                </c:pt>
              </c:numCache>
            </c:numRef>
          </c:val>
          <c:extLst>
            <c:ext xmlns:c16="http://schemas.microsoft.com/office/drawing/2014/chart" uri="{C3380CC4-5D6E-409C-BE32-E72D297353CC}">
              <c16:uniqueId val="{00000000-589A-41D2-B7CC-6631B1D2113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40.67</c:v>
                </c:pt>
                <c:pt idx="3">
                  <c:v>47.7</c:v>
                </c:pt>
                <c:pt idx="4">
                  <c:v>50.59</c:v>
                </c:pt>
              </c:numCache>
            </c:numRef>
          </c:val>
          <c:smooth val="0"/>
          <c:extLst>
            <c:ext xmlns:c16="http://schemas.microsoft.com/office/drawing/2014/chart" uri="{C3380CC4-5D6E-409C-BE32-E72D297353CC}">
              <c16:uniqueId val="{00000001-589A-41D2-B7CC-6631B1D2113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1966.01</c:v>
                </c:pt>
                <c:pt idx="3">
                  <c:v>2385.64</c:v>
                </c:pt>
                <c:pt idx="4">
                  <c:v>2023.95</c:v>
                </c:pt>
              </c:numCache>
            </c:numRef>
          </c:val>
          <c:extLst>
            <c:ext xmlns:c16="http://schemas.microsoft.com/office/drawing/2014/chart" uri="{C3380CC4-5D6E-409C-BE32-E72D297353CC}">
              <c16:uniqueId val="{00000000-8D2C-4790-AE40-93F33F56CA6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1050.51</c:v>
                </c:pt>
                <c:pt idx="3">
                  <c:v>1102.01</c:v>
                </c:pt>
                <c:pt idx="4">
                  <c:v>987.36</c:v>
                </c:pt>
              </c:numCache>
            </c:numRef>
          </c:val>
          <c:smooth val="0"/>
          <c:extLst>
            <c:ext xmlns:c16="http://schemas.microsoft.com/office/drawing/2014/chart" uri="{C3380CC4-5D6E-409C-BE32-E72D297353CC}">
              <c16:uniqueId val="{00000001-8D2C-4790-AE40-93F33F56CA6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49.55</c:v>
                </c:pt>
                <c:pt idx="3">
                  <c:v>49.51</c:v>
                </c:pt>
                <c:pt idx="4">
                  <c:v>54.92</c:v>
                </c:pt>
              </c:numCache>
            </c:numRef>
          </c:val>
          <c:extLst>
            <c:ext xmlns:c16="http://schemas.microsoft.com/office/drawing/2014/chart" uri="{C3380CC4-5D6E-409C-BE32-E72D297353CC}">
              <c16:uniqueId val="{00000000-5F35-45BD-9D42-C8F5E95A697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82.65</c:v>
                </c:pt>
                <c:pt idx="3">
                  <c:v>82.55</c:v>
                </c:pt>
                <c:pt idx="4">
                  <c:v>83.55</c:v>
                </c:pt>
              </c:numCache>
            </c:numRef>
          </c:val>
          <c:smooth val="0"/>
          <c:extLst>
            <c:ext xmlns:c16="http://schemas.microsoft.com/office/drawing/2014/chart" uri="{C3380CC4-5D6E-409C-BE32-E72D297353CC}">
              <c16:uniqueId val="{00000001-5F35-45BD-9D42-C8F5E95A697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326.01</c:v>
                </c:pt>
                <c:pt idx="3">
                  <c:v>330.5</c:v>
                </c:pt>
                <c:pt idx="4">
                  <c:v>298.73</c:v>
                </c:pt>
              </c:numCache>
            </c:numRef>
          </c:val>
          <c:extLst>
            <c:ext xmlns:c16="http://schemas.microsoft.com/office/drawing/2014/chart" uri="{C3380CC4-5D6E-409C-BE32-E72D297353CC}">
              <c16:uniqueId val="{00000000-B17E-4478-8C85-018729452D9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186.3</c:v>
                </c:pt>
                <c:pt idx="3">
                  <c:v>188.38</c:v>
                </c:pt>
                <c:pt idx="4">
                  <c:v>185.98</c:v>
                </c:pt>
              </c:numCache>
            </c:numRef>
          </c:val>
          <c:smooth val="0"/>
          <c:extLst>
            <c:ext xmlns:c16="http://schemas.microsoft.com/office/drawing/2014/chart" uri="{C3380CC4-5D6E-409C-BE32-E72D297353CC}">
              <c16:uniqueId val="{00000001-B17E-4478-8C85-018729452D9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千葉県　館山市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5">
        <f>データ!S6</f>
        <v>44677</v>
      </c>
      <c r="AM8" s="45"/>
      <c r="AN8" s="45"/>
      <c r="AO8" s="45"/>
      <c r="AP8" s="45"/>
      <c r="AQ8" s="45"/>
      <c r="AR8" s="45"/>
      <c r="AS8" s="45"/>
      <c r="AT8" s="46">
        <f>データ!T6</f>
        <v>110.05</v>
      </c>
      <c r="AU8" s="46"/>
      <c r="AV8" s="46"/>
      <c r="AW8" s="46"/>
      <c r="AX8" s="46"/>
      <c r="AY8" s="46"/>
      <c r="AZ8" s="46"/>
      <c r="BA8" s="46"/>
      <c r="BB8" s="46">
        <f>データ!U6</f>
        <v>405.97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70.36</v>
      </c>
      <c r="J10" s="46"/>
      <c r="K10" s="46"/>
      <c r="L10" s="46"/>
      <c r="M10" s="46"/>
      <c r="N10" s="46"/>
      <c r="O10" s="46"/>
      <c r="P10" s="46">
        <f>データ!P6</f>
        <v>12.38</v>
      </c>
      <c r="Q10" s="46"/>
      <c r="R10" s="46"/>
      <c r="S10" s="46"/>
      <c r="T10" s="46"/>
      <c r="U10" s="46"/>
      <c r="V10" s="46"/>
      <c r="W10" s="46">
        <f>データ!Q6</f>
        <v>93.83</v>
      </c>
      <c r="X10" s="46"/>
      <c r="Y10" s="46"/>
      <c r="Z10" s="46"/>
      <c r="AA10" s="46"/>
      <c r="AB10" s="46"/>
      <c r="AC10" s="46"/>
      <c r="AD10" s="45">
        <f>データ!R6</f>
        <v>2660</v>
      </c>
      <c r="AE10" s="45"/>
      <c r="AF10" s="45"/>
      <c r="AG10" s="45"/>
      <c r="AH10" s="45"/>
      <c r="AI10" s="45"/>
      <c r="AJ10" s="45"/>
      <c r="AK10" s="2"/>
      <c r="AL10" s="45">
        <f>データ!V6</f>
        <v>5500</v>
      </c>
      <c r="AM10" s="45"/>
      <c r="AN10" s="45"/>
      <c r="AO10" s="45"/>
      <c r="AP10" s="45"/>
      <c r="AQ10" s="45"/>
      <c r="AR10" s="45"/>
      <c r="AS10" s="45"/>
      <c r="AT10" s="46">
        <f>データ!W6</f>
        <v>2.09</v>
      </c>
      <c r="AU10" s="46"/>
      <c r="AV10" s="46"/>
      <c r="AW10" s="46"/>
      <c r="AX10" s="46"/>
      <c r="AY10" s="46"/>
      <c r="AZ10" s="46"/>
      <c r="BA10" s="46"/>
      <c r="BB10" s="46">
        <f>データ!X6</f>
        <v>2631.58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LP3c3SpGsq3HR6BLlRIBMiXmi2k2Ewhfq/5je69iO+T7gHKp6A25Vr3zPjwc6f2JBIqoZn5aRZCdrPIO2N8qew==" saltValue="9i4a8pt5eVHyI2n6TD7rX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122050</v>
      </c>
      <c r="D6" s="19">
        <f t="shared" si="3"/>
        <v>46</v>
      </c>
      <c r="E6" s="19">
        <f t="shared" si="3"/>
        <v>17</v>
      </c>
      <c r="F6" s="19">
        <f t="shared" si="3"/>
        <v>1</v>
      </c>
      <c r="G6" s="19">
        <f t="shared" si="3"/>
        <v>0</v>
      </c>
      <c r="H6" s="19" t="str">
        <f t="shared" si="3"/>
        <v>千葉県　館山市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70.36</v>
      </c>
      <c r="P6" s="20">
        <f t="shared" si="3"/>
        <v>12.38</v>
      </c>
      <c r="Q6" s="20">
        <f t="shared" si="3"/>
        <v>93.83</v>
      </c>
      <c r="R6" s="20">
        <f t="shared" si="3"/>
        <v>2660</v>
      </c>
      <c r="S6" s="20">
        <f t="shared" si="3"/>
        <v>44677</v>
      </c>
      <c r="T6" s="20">
        <f t="shared" si="3"/>
        <v>110.05</v>
      </c>
      <c r="U6" s="20">
        <f t="shared" si="3"/>
        <v>405.97</v>
      </c>
      <c r="V6" s="20">
        <f t="shared" si="3"/>
        <v>5500</v>
      </c>
      <c r="W6" s="20">
        <f t="shared" si="3"/>
        <v>2.09</v>
      </c>
      <c r="X6" s="20">
        <f t="shared" si="3"/>
        <v>2631.58</v>
      </c>
      <c r="Y6" s="21" t="str">
        <f>IF(Y7="",NA(),Y7)</f>
        <v>-</v>
      </c>
      <c r="Z6" s="21" t="str">
        <f t="shared" ref="Z6:AH6" si="4">IF(Z7="",NA(),Z7)</f>
        <v>-</v>
      </c>
      <c r="AA6" s="21">
        <f t="shared" si="4"/>
        <v>128.27000000000001</v>
      </c>
      <c r="AB6" s="21">
        <f t="shared" si="4"/>
        <v>135.68</v>
      </c>
      <c r="AC6" s="21">
        <f t="shared" si="4"/>
        <v>106.43</v>
      </c>
      <c r="AD6" s="21" t="str">
        <f t="shared" si="4"/>
        <v>-</v>
      </c>
      <c r="AE6" s="21" t="str">
        <f t="shared" si="4"/>
        <v>-</v>
      </c>
      <c r="AF6" s="21">
        <f t="shared" si="4"/>
        <v>107.21</v>
      </c>
      <c r="AG6" s="21">
        <f t="shared" si="4"/>
        <v>107.08</v>
      </c>
      <c r="AH6" s="21">
        <f t="shared" si="4"/>
        <v>106.08</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43.71</v>
      </c>
      <c r="AR6" s="21">
        <f t="shared" si="5"/>
        <v>45.94</v>
      </c>
      <c r="AS6" s="21">
        <f t="shared" si="5"/>
        <v>29.34</v>
      </c>
      <c r="AT6" s="20" t="str">
        <f>IF(AT7="","",IF(AT7="-","【-】","【"&amp;SUBSTITUTE(TEXT(AT7,"#,##0.00"),"-","△")&amp;"】"))</f>
        <v>【3.15】</v>
      </c>
      <c r="AU6" s="21" t="str">
        <f>IF(AU7="",NA(),AU7)</f>
        <v>-</v>
      </c>
      <c r="AV6" s="21" t="str">
        <f t="shared" ref="AV6:BD6" si="6">IF(AV7="",NA(),AV7)</f>
        <v>-</v>
      </c>
      <c r="AW6" s="21">
        <f t="shared" si="6"/>
        <v>16.489999999999998</v>
      </c>
      <c r="AX6" s="21">
        <f t="shared" si="6"/>
        <v>20.49</v>
      </c>
      <c r="AY6" s="21">
        <f t="shared" si="6"/>
        <v>24.06</v>
      </c>
      <c r="AZ6" s="21" t="str">
        <f t="shared" si="6"/>
        <v>-</v>
      </c>
      <c r="BA6" s="21" t="str">
        <f t="shared" si="6"/>
        <v>-</v>
      </c>
      <c r="BB6" s="21">
        <f t="shared" si="6"/>
        <v>40.67</v>
      </c>
      <c r="BC6" s="21">
        <f t="shared" si="6"/>
        <v>47.7</v>
      </c>
      <c r="BD6" s="21">
        <f t="shared" si="6"/>
        <v>50.59</v>
      </c>
      <c r="BE6" s="20" t="str">
        <f>IF(BE7="","",IF(BE7="-","【-】","【"&amp;SUBSTITUTE(TEXT(BE7,"#,##0.00"),"-","△")&amp;"】"))</f>
        <v>【73.44】</v>
      </c>
      <c r="BF6" s="21" t="str">
        <f>IF(BF7="",NA(),BF7)</f>
        <v>-</v>
      </c>
      <c r="BG6" s="21" t="str">
        <f t="shared" ref="BG6:BO6" si="7">IF(BG7="",NA(),BG7)</f>
        <v>-</v>
      </c>
      <c r="BH6" s="21">
        <f t="shared" si="7"/>
        <v>1966.01</v>
      </c>
      <c r="BI6" s="21">
        <f t="shared" si="7"/>
        <v>2385.64</v>
      </c>
      <c r="BJ6" s="21">
        <f t="shared" si="7"/>
        <v>2023.95</v>
      </c>
      <c r="BK6" s="21" t="str">
        <f t="shared" si="7"/>
        <v>-</v>
      </c>
      <c r="BL6" s="21" t="str">
        <f t="shared" si="7"/>
        <v>-</v>
      </c>
      <c r="BM6" s="21">
        <f t="shared" si="7"/>
        <v>1050.51</v>
      </c>
      <c r="BN6" s="21">
        <f t="shared" si="7"/>
        <v>1102.01</v>
      </c>
      <c r="BO6" s="21">
        <f t="shared" si="7"/>
        <v>987.36</v>
      </c>
      <c r="BP6" s="20" t="str">
        <f>IF(BP7="","",IF(BP7="-","【-】","【"&amp;SUBSTITUTE(TEXT(BP7,"#,##0.00"),"-","△")&amp;"】"))</f>
        <v>【652.82】</v>
      </c>
      <c r="BQ6" s="21" t="str">
        <f>IF(BQ7="",NA(),BQ7)</f>
        <v>-</v>
      </c>
      <c r="BR6" s="21" t="str">
        <f t="shared" ref="BR6:BZ6" si="8">IF(BR7="",NA(),BR7)</f>
        <v>-</v>
      </c>
      <c r="BS6" s="21">
        <f t="shared" si="8"/>
        <v>49.55</v>
      </c>
      <c r="BT6" s="21">
        <f t="shared" si="8"/>
        <v>49.51</v>
      </c>
      <c r="BU6" s="21">
        <f t="shared" si="8"/>
        <v>54.92</v>
      </c>
      <c r="BV6" s="21" t="str">
        <f t="shared" si="8"/>
        <v>-</v>
      </c>
      <c r="BW6" s="21" t="str">
        <f t="shared" si="8"/>
        <v>-</v>
      </c>
      <c r="BX6" s="21">
        <f t="shared" si="8"/>
        <v>82.65</v>
      </c>
      <c r="BY6" s="21">
        <f t="shared" si="8"/>
        <v>82.55</v>
      </c>
      <c r="BZ6" s="21">
        <f t="shared" si="8"/>
        <v>83.55</v>
      </c>
      <c r="CA6" s="20" t="str">
        <f>IF(CA7="","",IF(CA7="-","【-】","【"&amp;SUBSTITUTE(TEXT(CA7,"#,##0.00"),"-","△")&amp;"】"))</f>
        <v>【97.61】</v>
      </c>
      <c r="CB6" s="21" t="str">
        <f>IF(CB7="",NA(),CB7)</f>
        <v>-</v>
      </c>
      <c r="CC6" s="21" t="str">
        <f t="shared" ref="CC6:CK6" si="9">IF(CC7="",NA(),CC7)</f>
        <v>-</v>
      </c>
      <c r="CD6" s="21">
        <f t="shared" si="9"/>
        <v>326.01</v>
      </c>
      <c r="CE6" s="21">
        <f t="shared" si="9"/>
        <v>330.5</v>
      </c>
      <c r="CF6" s="21">
        <f t="shared" si="9"/>
        <v>298.73</v>
      </c>
      <c r="CG6" s="21" t="str">
        <f t="shared" si="9"/>
        <v>-</v>
      </c>
      <c r="CH6" s="21" t="str">
        <f t="shared" si="9"/>
        <v>-</v>
      </c>
      <c r="CI6" s="21">
        <f t="shared" si="9"/>
        <v>186.3</v>
      </c>
      <c r="CJ6" s="21">
        <f t="shared" si="9"/>
        <v>188.38</v>
      </c>
      <c r="CK6" s="21">
        <f t="shared" si="9"/>
        <v>185.98</v>
      </c>
      <c r="CL6" s="20" t="str">
        <f>IF(CL7="","",IF(CL7="-","【-】","【"&amp;SUBSTITUTE(TEXT(CL7,"#,##0.00"),"-","△")&amp;"】"))</f>
        <v>【138.29】</v>
      </c>
      <c r="CM6" s="21" t="str">
        <f>IF(CM7="",NA(),CM7)</f>
        <v>-</v>
      </c>
      <c r="CN6" s="21" t="str">
        <f t="shared" ref="CN6:CV6" si="10">IF(CN7="",NA(),CN7)</f>
        <v>-</v>
      </c>
      <c r="CO6" s="21">
        <f t="shared" si="10"/>
        <v>43.41</v>
      </c>
      <c r="CP6" s="21">
        <f t="shared" si="10"/>
        <v>43.63</v>
      </c>
      <c r="CQ6" s="21">
        <f t="shared" si="10"/>
        <v>45.27</v>
      </c>
      <c r="CR6" s="21" t="str">
        <f t="shared" si="10"/>
        <v>-</v>
      </c>
      <c r="CS6" s="21" t="str">
        <f t="shared" si="10"/>
        <v>-</v>
      </c>
      <c r="CT6" s="21">
        <f t="shared" si="10"/>
        <v>50.53</v>
      </c>
      <c r="CU6" s="21">
        <f t="shared" si="10"/>
        <v>51.42</v>
      </c>
      <c r="CV6" s="21">
        <f t="shared" si="10"/>
        <v>48.95</v>
      </c>
      <c r="CW6" s="20" t="str">
        <f>IF(CW7="","",IF(CW7="-","【-】","【"&amp;SUBSTITUTE(TEXT(CW7,"#,##0.00"),"-","△")&amp;"】"))</f>
        <v>【59.10】</v>
      </c>
      <c r="CX6" s="21" t="str">
        <f>IF(CX7="",NA(),CX7)</f>
        <v>-</v>
      </c>
      <c r="CY6" s="21" t="str">
        <f t="shared" ref="CY6:DG6" si="11">IF(CY7="",NA(),CY7)</f>
        <v>-</v>
      </c>
      <c r="CZ6" s="21">
        <f t="shared" si="11"/>
        <v>81.78</v>
      </c>
      <c r="DA6" s="21">
        <f t="shared" si="11"/>
        <v>83.53</v>
      </c>
      <c r="DB6" s="21">
        <f t="shared" si="11"/>
        <v>86.15</v>
      </c>
      <c r="DC6" s="21" t="str">
        <f t="shared" si="11"/>
        <v>-</v>
      </c>
      <c r="DD6" s="21" t="str">
        <f t="shared" si="11"/>
        <v>-</v>
      </c>
      <c r="DE6" s="21">
        <f t="shared" si="11"/>
        <v>82.08</v>
      </c>
      <c r="DF6" s="21">
        <f t="shared" si="11"/>
        <v>81.34</v>
      </c>
      <c r="DG6" s="21">
        <f t="shared" si="11"/>
        <v>81.14</v>
      </c>
      <c r="DH6" s="20" t="str">
        <f>IF(DH7="","",IF(DH7="-","【-】","【"&amp;SUBSTITUTE(TEXT(DH7,"#,##0.00"),"-","△")&amp;"】"))</f>
        <v>【95.82】</v>
      </c>
      <c r="DI6" s="21" t="str">
        <f>IF(DI7="",NA(),DI7)</f>
        <v>-</v>
      </c>
      <c r="DJ6" s="21" t="str">
        <f t="shared" ref="DJ6:DR6" si="12">IF(DJ7="",NA(),DJ7)</f>
        <v>-</v>
      </c>
      <c r="DK6" s="21">
        <f t="shared" si="12"/>
        <v>2.98</v>
      </c>
      <c r="DL6" s="21">
        <f t="shared" si="12"/>
        <v>6.09</v>
      </c>
      <c r="DM6" s="21">
        <f t="shared" si="12"/>
        <v>8.5299999999999994</v>
      </c>
      <c r="DN6" s="21" t="str">
        <f t="shared" si="12"/>
        <v>-</v>
      </c>
      <c r="DO6" s="21" t="str">
        <f t="shared" si="12"/>
        <v>-</v>
      </c>
      <c r="DP6" s="21">
        <f t="shared" si="12"/>
        <v>12.7</v>
      </c>
      <c r="DQ6" s="21">
        <f t="shared" si="12"/>
        <v>14.65</v>
      </c>
      <c r="DR6" s="21">
        <f t="shared" si="12"/>
        <v>16.11</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0.1</v>
      </c>
      <c r="EC6" s="21">
        <f t="shared" si="13"/>
        <v>0.17</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1.65</v>
      </c>
      <c r="EM6" s="21">
        <f t="shared" si="14"/>
        <v>0.14000000000000001</v>
      </c>
      <c r="EN6" s="21">
        <f t="shared" si="14"/>
        <v>0.08</v>
      </c>
      <c r="EO6" s="20" t="str">
        <f>IF(EO7="","",IF(EO7="-","【-】","【"&amp;SUBSTITUTE(TEXT(EO7,"#,##0.00"),"-","△")&amp;"】"))</f>
        <v>【0.23】</v>
      </c>
    </row>
    <row r="7" spans="1:148" s="22" customFormat="1" x14ac:dyDescent="0.15">
      <c r="A7" s="14"/>
      <c r="B7" s="23">
        <v>2022</v>
      </c>
      <c r="C7" s="23">
        <v>122050</v>
      </c>
      <c r="D7" s="23">
        <v>46</v>
      </c>
      <c r="E7" s="23">
        <v>17</v>
      </c>
      <c r="F7" s="23">
        <v>1</v>
      </c>
      <c r="G7" s="23">
        <v>0</v>
      </c>
      <c r="H7" s="23" t="s">
        <v>96</v>
      </c>
      <c r="I7" s="23" t="s">
        <v>97</v>
      </c>
      <c r="J7" s="23" t="s">
        <v>98</v>
      </c>
      <c r="K7" s="23" t="s">
        <v>99</v>
      </c>
      <c r="L7" s="23" t="s">
        <v>100</v>
      </c>
      <c r="M7" s="23" t="s">
        <v>101</v>
      </c>
      <c r="N7" s="24" t="s">
        <v>102</v>
      </c>
      <c r="O7" s="24">
        <v>70.36</v>
      </c>
      <c r="P7" s="24">
        <v>12.38</v>
      </c>
      <c r="Q7" s="24">
        <v>93.83</v>
      </c>
      <c r="R7" s="24">
        <v>2660</v>
      </c>
      <c r="S7" s="24">
        <v>44677</v>
      </c>
      <c r="T7" s="24">
        <v>110.05</v>
      </c>
      <c r="U7" s="24">
        <v>405.97</v>
      </c>
      <c r="V7" s="24">
        <v>5500</v>
      </c>
      <c r="W7" s="24">
        <v>2.09</v>
      </c>
      <c r="X7" s="24">
        <v>2631.58</v>
      </c>
      <c r="Y7" s="24" t="s">
        <v>102</v>
      </c>
      <c r="Z7" s="24" t="s">
        <v>102</v>
      </c>
      <c r="AA7" s="24">
        <v>128.27000000000001</v>
      </c>
      <c r="AB7" s="24">
        <v>135.68</v>
      </c>
      <c r="AC7" s="24">
        <v>106.43</v>
      </c>
      <c r="AD7" s="24" t="s">
        <v>102</v>
      </c>
      <c r="AE7" s="24" t="s">
        <v>102</v>
      </c>
      <c r="AF7" s="24">
        <v>107.21</v>
      </c>
      <c r="AG7" s="24">
        <v>107.08</v>
      </c>
      <c r="AH7" s="24">
        <v>106.08</v>
      </c>
      <c r="AI7" s="24">
        <v>106.11</v>
      </c>
      <c r="AJ7" s="24" t="s">
        <v>102</v>
      </c>
      <c r="AK7" s="24" t="s">
        <v>102</v>
      </c>
      <c r="AL7" s="24">
        <v>0</v>
      </c>
      <c r="AM7" s="24">
        <v>0</v>
      </c>
      <c r="AN7" s="24">
        <v>0</v>
      </c>
      <c r="AO7" s="24" t="s">
        <v>102</v>
      </c>
      <c r="AP7" s="24" t="s">
        <v>102</v>
      </c>
      <c r="AQ7" s="24">
        <v>43.71</v>
      </c>
      <c r="AR7" s="24">
        <v>45.94</v>
      </c>
      <c r="AS7" s="24">
        <v>29.34</v>
      </c>
      <c r="AT7" s="24">
        <v>3.15</v>
      </c>
      <c r="AU7" s="24" t="s">
        <v>102</v>
      </c>
      <c r="AV7" s="24" t="s">
        <v>102</v>
      </c>
      <c r="AW7" s="24">
        <v>16.489999999999998</v>
      </c>
      <c r="AX7" s="24">
        <v>20.49</v>
      </c>
      <c r="AY7" s="24">
        <v>24.06</v>
      </c>
      <c r="AZ7" s="24" t="s">
        <v>102</v>
      </c>
      <c r="BA7" s="24" t="s">
        <v>102</v>
      </c>
      <c r="BB7" s="24">
        <v>40.67</v>
      </c>
      <c r="BC7" s="24">
        <v>47.7</v>
      </c>
      <c r="BD7" s="24">
        <v>50.59</v>
      </c>
      <c r="BE7" s="24">
        <v>73.44</v>
      </c>
      <c r="BF7" s="24" t="s">
        <v>102</v>
      </c>
      <c r="BG7" s="24" t="s">
        <v>102</v>
      </c>
      <c r="BH7" s="24">
        <v>1966.01</v>
      </c>
      <c r="BI7" s="24">
        <v>2385.64</v>
      </c>
      <c r="BJ7" s="24">
        <v>2023.95</v>
      </c>
      <c r="BK7" s="24" t="s">
        <v>102</v>
      </c>
      <c r="BL7" s="24" t="s">
        <v>102</v>
      </c>
      <c r="BM7" s="24">
        <v>1050.51</v>
      </c>
      <c r="BN7" s="24">
        <v>1102.01</v>
      </c>
      <c r="BO7" s="24">
        <v>987.36</v>
      </c>
      <c r="BP7" s="24">
        <v>652.82000000000005</v>
      </c>
      <c r="BQ7" s="24" t="s">
        <v>102</v>
      </c>
      <c r="BR7" s="24" t="s">
        <v>102</v>
      </c>
      <c r="BS7" s="24">
        <v>49.55</v>
      </c>
      <c r="BT7" s="24">
        <v>49.51</v>
      </c>
      <c r="BU7" s="24">
        <v>54.92</v>
      </c>
      <c r="BV7" s="24" t="s">
        <v>102</v>
      </c>
      <c r="BW7" s="24" t="s">
        <v>102</v>
      </c>
      <c r="BX7" s="24">
        <v>82.65</v>
      </c>
      <c r="BY7" s="24">
        <v>82.55</v>
      </c>
      <c r="BZ7" s="24">
        <v>83.55</v>
      </c>
      <c r="CA7" s="24">
        <v>97.61</v>
      </c>
      <c r="CB7" s="24" t="s">
        <v>102</v>
      </c>
      <c r="CC7" s="24" t="s">
        <v>102</v>
      </c>
      <c r="CD7" s="24">
        <v>326.01</v>
      </c>
      <c r="CE7" s="24">
        <v>330.5</v>
      </c>
      <c r="CF7" s="24">
        <v>298.73</v>
      </c>
      <c r="CG7" s="24" t="s">
        <v>102</v>
      </c>
      <c r="CH7" s="24" t="s">
        <v>102</v>
      </c>
      <c r="CI7" s="24">
        <v>186.3</v>
      </c>
      <c r="CJ7" s="24">
        <v>188.38</v>
      </c>
      <c r="CK7" s="24">
        <v>185.98</v>
      </c>
      <c r="CL7" s="24">
        <v>138.29</v>
      </c>
      <c r="CM7" s="24" t="s">
        <v>102</v>
      </c>
      <c r="CN7" s="24" t="s">
        <v>102</v>
      </c>
      <c r="CO7" s="24">
        <v>43.41</v>
      </c>
      <c r="CP7" s="24">
        <v>43.63</v>
      </c>
      <c r="CQ7" s="24">
        <v>45.27</v>
      </c>
      <c r="CR7" s="24" t="s">
        <v>102</v>
      </c>
      <c r="CS7" s="24" t="s">
        <v>102</v>
      </c>
      <c r="CT7" s="24">
        <v>50.53</v>
      </c>
      <c r="CU7" s="24">
        <v>51.42</v>
      </c>
      <c r="CV7" s="24">
        <v>48.95</v>
      </c>
      <c r="CW7" s="24">
        <v>59.1</v>
      </c>
      <c r="CX7" s="24" t="s">
        <v>102</v>
      </c>
      <c r="CY7" s="24" t="s">
        <v>102</v>
      </c>
      <c r="CZ7" s="24">
        <v>81.78</v>
      </c>
      <c r="DA7" s="24">
        <v>83.53</v>
      </c>
      <c r="DB7" s="24">
        <v>86.15</v>
      </c>
      <c r="DC7" s="24" t="s">
        <v>102</v>
      </c>
      <c r="DD7" s="24" t="s">
        <v>102</v>
      </c>
      <c r="DE7" s="24">
        <v>82.08</v>
      </c>
      <c r="DF7" s="24">
        <v>81.34</v>
      </c>
      <c r="DG7" s="24">
        <v>81.14</v>
      </c>
      <c r="DH7" s="24">
        <v>95.82</v>
      </c>
      <c r="DI7" s="24" t="s">
        <v>102</v>
      </c>
      <c r="DJ7" s="24" t="s">
        <v>102</v>
      </c>
      <c r="DK7" s="24">
        <v>2.98</v>
      </c>
      <c r="DL7" s="24">
        <v>6.09</v>
      </c>
      <c r="DM7" s="24">
        <v>8.5299999999999994</v>
      </c>
      <c r="DN7" s="24" t="s">
        <v>102</v>
      </c>
      <c r="DO7" s="24" t="s">
        <v>102</v>
      </c>
      <c r="DP7" s="24">
        <v>12.7</v>
      </c>
      <c r="DQ7" s="24">
        <v>14.65</v>
      </c>
      <c r="DR7" s="24">
        <v>16.11</v>
      </c>
      <c r="DS7" s="24">
        <v>39.74</v>
      </c>
      <c r="DT7" s="24" t="s">
        <v>102</v>
      </c>
      <c r="DU7" s="24" t="s">
        <v>102</v>
      </c>
      <c r="DV7" s="24">
        <v>0</v>
      </c>
      <c r="DW7" s="24">
        <v>0</v>
      </c>
      <c r="DX7" s="24">
        <v>0</v>
      </c>
      <c r="DY7" s="24" t="s">
        <v>102</v>
      </c>
      <c r="DZ7" s="24" t="s">
        <v>102</v>
      </c>
      <c r="EA7" s="24">
        <v>0</v>
      </c>
      <c r="EB7" s="24">
        <v>0.1</v>
      </c>
      <c r="EC7" s="24">
        <v>0.17</v>
      </c>
      <c r="ED7" s="24">
        <v>7.62</v>
      </c>
      <c r="EE7" s="24" t="s">
        <v>102</v>
      </c>
      <c r="EF7" s="24" t="s">
        <v>102</v>
      </c>
      <c r="EG7" s="24">
        <v>0</v>
      </c>
      <c r="EH7" s="24">
        <v>0</v>
      </c>
      <c r="EI7" s="24">
        <v>0</v>
      </c>
      <c r="EJ7" s="24" t="s">
        <v>102</v>
      </c>
      <c r="EK7" s="24" t="s">
        <v>102</v>
      </c>
      <c r="EL7" s="24">
        <v>1.65</v>
      </c>
      <c r="EM7" s="24">
        <v>0.14000000000000001</v>
      </c>
      <c r="EN7" s="24">
        <v>0.08</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2024-02-27T01:16:40Z</cp:lastPrinted>
  <dcterms:created xsi:type="dcterms:W3CDTF">2023-12-12T00:44:51Z</dcterms:created>
  <dcterms:modified xsi:type="dcterms:W3CDTF">2024-02-27T01:21:45Z</dcterms:modified>
  <cp:category/>
</cp:coreProperties>
</file>