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98D2EC26-98ED-466A-A516-907CBA6524D6}" xr6:coauthVersionLast="47" xr6:coauthVersionMax="47" xr10:uidLastSave="{00000000-0000-0000-0000-000000000000}"/>
  <workbookProtection workbookAlgorithmName="SHA-512" workbookHashValue="Ll3tGhIgVAaxF4JBebvSirjx1mo7LPB1Fvr4oVnd1LvjlfscP1qjdUpVsMR6QXbOCfKxsC6/+QEY3Gw2+7Wibw==" workbookSaltValue="R8ta45cPJdfhigJ4leAGg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E86" i="4"/>
  <c r="AL10" i="4"/>
  <c r="AD10" i="4"/>
  <c r="P10" i="4"/>
  <c r="B10" i="4"/>
  <c r="AT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<sst xmlns="http://schemas.openxmlformats.org/spreadsheetml/2006/main" count="236" uniqueCount="121">
  <si>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</si>
  <si>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</si>
  <si>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</si>
  <si>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</si>
  <si>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</si>
  <si>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</si>
  <si>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</si>
  <si>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</si>
  <si>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</si>
  <si>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</si>
  <si>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</si>
  <si>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</si>
  <si>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</si>
  <si>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</si>
  <si>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</si>
  <si>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</si>
  <si>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</si>
  <si>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</si>
  <si>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</si>
  <si>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</si>
  <si>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</si>
  <si>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</si>
  <si>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</si>
  <si>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</si>
  <si>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</si>
  <si>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</si>
  <si>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</si>
  <si>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</si>
  <si>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</si>
  <si>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</si>
  <si>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</si>
  <si>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</si>
  <si>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</si>
  <si>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</si>
  <si>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</si>
  <si>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</si>
  <si>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</si>
  <si>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</si>
  <si>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</si>
  <si>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</si>
  <si>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</si>
  <si>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</si>
  <si>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</si>
  <si>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</si>
  <si>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</si>
  <si>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</si>
  <si>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</si>
  <si>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</si>
  <si>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</si>
  <si>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</si>
  <si>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</si>
  <si>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</si>
  <si>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</si>
  <si>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</si>
  <si>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</si>
  <si>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</si>
  <si>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</si>
  <si>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</si>
  <si>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</si>
  <si>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</si>
  <si>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</si>
  <si>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</si>
  <si>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</si>
  <si>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</si>
  <si>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</si>
  <si>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</si>
  <si>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</si>
  <si>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</si>
  <si>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</si>
  <si>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</si>
  <si>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</si>
  <si>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</si>
  <si>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</si>
  <si>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</si>
  <si>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</si>
  <si>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</si>
  <si>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</si>
  <si>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</si>
  <si>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</si>
  <si>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</si>
  <si>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</si>
  <si>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</si>
  <si>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</si>
  <si>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</si>
  <si>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</si>
  <si>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</si>
  <si>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</si>
  <si>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</si>
  <si>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</si>
  <si>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</si>
  <si>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</si>
  <si>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</si>
  <si>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</si>
  <si>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</si>
  <si>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</si>
  <si>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</si>
  <si>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</si>
  <si>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</si>
  <si>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</si>
  <si>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</si>
  <si>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</si>
  <si>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</si>
  <si>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</si>
  <si>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</si>
  <si>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</si>
  <si>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</si>
  <si>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</si>
  <si>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</si>
  <si>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</si>
  <si>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</si>
  <si>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</si>
  <si>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</si>
  <si>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</si>
  <si>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</si>
  <si>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</si>
  <si>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</si>
  <si>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</si>
  <si>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</si>
  <si>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農業集落排水施設は供用開始から19～26年経過しており、施設の老朽化、劣化の進行が見られる状態である。
　真空式管路については管渠更新等はしていないため管渠改善率は0となっているが、宅内接続に使用されている真空弁の老朽化及び付属材料（ＡＣコントローラ等）の故障が増加しているため、更新を進めているところである。
　また、汚水処理施設では、流入汚水より硫化水素が発生し、前処理部の被覆工、鉄筋コンクリート等に影響が出ているため、対策が必要となっている。その他機器類においても、全体的に老朽化が見られる状態となっている。</t>
    <phoneticPr fontId="4"/>
  </si>
  <si>
    <t>　経営改善のため、引き続き未接続者に対して普及活動を行い、水洗化人口及び有収水量の増加を目指していく。
　また、令和6年度より公営企業会計へ移行することに伴い、財務諸表を活用した経営戦略の見直しや、原価計算に基づく適切な料金水準の算出に取り組んでいく。
　施設の老朽化対策としては、平成26年度に国の補助事業の農山漁村地域整備交付金を活用し、施設機能診断を行い、ライフサイクルコストの検証を図り、「茂原市農業集落排水施設最適整備構想」を策定した。この構想を基に、ストックマネジメントシステムの構築を図るため、国・県の補助事業である農業集落排水資源循環統合補助事業（機能強化事業）等を活用し、令和3年度より農業集落排水施設の更新を行っている。</t>
    <rPh sb="56" eb="58">
      <t>レイワ</t>
    </rPh>
    <rPh sb="59" eb="61">
      <t>ネンド</t>
    </rPh>
    <rPh sb="63" eb="65">
      <t>コウエイ</t>
    </rPh>
    <rPh sb="65" eb="67">
      <t>キギョウ</t>
    </rPh>
    <rPh sb="67" eb="69">
      <t>カイケイ</t>
    </rPh>
    <rPh sb="70" eb="72">
      <t>イコウ</t>
    </rPh>
    <rPh sb="77" eb="78">
      <t>トモナ</t>
    </rPh>
    <rPh sb="80" eb="82">
      <t>ザイム</t>
    </rPh>
    <rPh sb="82" eb="84">
      <t>ショヒョウ</t>
    </rPh>
    <rPh sb="85" eb="87">
      <t>カツヨウ</t>
    </rPh>
    <rPh sb="89" eb="91">
      <t>ケイエイ</t>
    </rPh>
    <rPh sb="91" eb="93">
      <t>センリャク</t>
    </rPh>
    <rPh sb="94" eb="96">
      <t>ミナオ</t>
    </rPh>
    <rPh sb="99" eb="101">
      <t>ゲンカ</t>
    </rPh>
    <rPh sb="101" eb="103">
      <t>ケイサン</t>
    </rPh>
    <rPh sb="104" eb="105">
      <t>モト</t>
    </rPh>
    <rPh sb="107" eb="109">
      <t>テキセツ</t>
    </rPh>
    <rPh sb="110" eb="112">
      <t>リョウキン</t>
    </rPh>
    <rPh sb="112" eb="114">
      <t>スイジュン</t>
    </rPh>
    <rPh sb="115" eb="117">
      <t>サンシュツ</t>
    </rPh>
    <rPh sb="118" eb="119">
      <t>ト</t>
    </rPh>
    <rPh sb="120" eb="121">
      <t>ク</t>
    </rPh>
    <phoneticPr fontId="4"/>
  </si>
  <si>
    <t>　茂原市の農業集落排水事業は、類似団体と比較すると、経営の健全性及び効率性について、企業債残高対事業規模比率及び汚水処理原価がやや高くなっているが、この要因として、元利償還金が多いことや、施設の更新に要する費用の増加、人口減少や節水型機器の普及による使用料収入の減等が挙げられる。
　元利償還金のピークの予定は令和4年度となっているが、電気料金の高騰に加え、施設の修繕費等は今後も上がり続けていくことから、汚水処理原価がさらに高くなり、収益的収支比率及び経費回収率も悪化することが予想される。
　また、今後の使用料収入については、水洗化率も高いことから、大幅な収入増は見込めない状況にある。
　使用料金の改定については、当市上水道・公共下水道、他市町村との整合性の観点や、平成18年度に約30％アップしていること、令和4年度の使用料単価が約224円と高水準であることから見送ってきたが、今後の経営状況によっては検討が必要と考える。
　維持管理については、既に処理施設の維持管理について民間委託を実施しているが、より効率的なコストの節減合理化を推進するうえで、包括的民間委託等の導入を検討する必要がある。</t>
    <rPh sb="97" eb="99">
      <t>コウシン</t>
    </rPh>
    <rPh sb="100" eb="101">
      <t>ヨウ</t>
    </rPh>
    <rPh sb="103" eb="105">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</si>
</sst>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4B-479D-9488-1720558E4E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64B-479D-9488-1720558E4E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53.37</c:v>
                </c:pt>
                <c:pt idx="1">
                  <c:v>57.74</c:v>
                </c:pt>
                <c:pt idx="2">
                  <c:v>57.98</c:v>
                </c:pt>
                <c:pt idx="3">
                  <c:v>58.38</c:v>
                </c:pt>
                <c:pt idx="4">
                  <c:v>52.63</c:v>
                </c:pt>
              </c:numCache>
            </c:numRef>
          </c:val>
          <c:extLst>
            <c:ext xmlns:c16="http://schemas.microsoft.com/office/drawing/2014/chart" uri="{C3380CC4-5D6E-409C-BE32-E72D297353CC}">
              <c16:uniqueId val="{00000000-27F6-4A7B-B7B8-28B00A2B58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7F6-4A7B-B7B8-28B00A2B58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94.58</c:v>
                </c:pt>
                <c:pt idx="1">
                  <c:v>98.88</c:v>
                </c:pt>
                <c:pt idx="2">
                  <c:v>98.24</c:v>
                </c:pt>
                <c:pt idx="3">
                  <c:v>89.61</c:v>
                </c:pt>
                <c:pt idx="4">
                  <c:v>89.58</c:v>
                </c:pt>
              </c:numCache>
            </c:numRef>
          </c:val>
          <c:extLst>
            <c:ext xmlns:c16="http://schemas.microsoft.com/office/drawing/2014/chart" uri="{C3380CC4-5D6E-409C-BE32-E72D297353CC}">
              <c16:uniqueId val="{00000000-C915-4F19-A917-E66C138E00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915-4F19-A917-E66C138E00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69.28</c:v>
                </c:pt>
                <c:pt idx="1">
                  <c:v>69.23</c:v>
                </c:pt>
                <c:pt idx="2">
                  <c:v>64.81</c:v>
                </c:pt>
                <c:pt idx="3">
                  <c:v>60.33</c:v>
                </c:pt>
                <c:pt idx="4">
                  <c:v>61.31</c:v>
                </c:pt>
              </c:numCache>
            </c:numRef>
          </c:val>
          <c:extLst>
            <c:ext xmlns:c16="http://schemas.microsoft.com/office/drawing/2014/chart" uri="{C3380CC4-5D6E-409C-BE32-E72D297353CC}">
              <c16:uniqueId val="{00000000-4DF2-4D02-8AF7-EA376BAC95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2-4D02-8AF7-EA376BAC95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BD-4850-8A36-D3AFC83241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BD-4850-8A36-D3AFC83241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0B-4321-8AE1-6EDB3C0941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0B-4321-8AE1-6EDB3C0941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30-4AEB-A542-F39D7C1992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30-4AEB-A542-F39D7C1992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A7-4144-B4E4-B9AE1AE56A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7-4144-B4E4-B9AE1AE56A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1423.21</c:v>
                </c:pt>
                <c:pt idx="1">
                  <c:v>1377.21</c:v>
                </c:pt>
                <c:pt idx="2">
                  <c:v>1258.5999999999999</c:v>
                </c:pt>
                <c:pt idx="3">
                  <c:v>1190.82</c:v>
                </c:pt>
                <c:pt idx="4">
                  <c:v>1200.71</c:v>
                </c:pt>
              </c:numCache>
            </c:numRef>
          </c:val>
          <c:extLst>
            <c:ext xmlns:c16="http://schemas.microsoft.com/office/drawing/2014/chart" uri="{C3380CC4-5D6E-409C-BE32-E72D297353CC}">
              <c16:uniqueId val="{00000000-CBCA-475C-B843-35DCBA9727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BCA-475C-B843-35DCBA9727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60.38</c:v>
                </c:pt>
                <c:pt idx="1">
                  <c:v>57.95</c:v>
                </c:pt>
                <c:pt idx="2">
                  <c:v>55.7</c:v>
                </c:pt>
                <c:pt idx="3">
                  <c:v>49.45</c:v>
                </c:pt>
                <c:pt idx="4">
                  <c:v>49.97</c:v>
                </c:pt>
              </c:numCache>
            </c:numRef>
          </c:val>
          <c:extLst>
            <c:ext xmlns:c16="http://schemas.microsoft.com/office/drawing/2014/chart" uri="{C3380CC4-5D6E-409C-BE32-E72D297353CC}">
              <c16:uniqueId val="{00000000-E42F-4CA1-BC2B-079C6E2B9A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42F-4CA1-BC2B-079C6E2B9A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362.38</c:v>
                </c:pt>
                <c:pt idx="1">
                  <c:v>378.87</c:v>
                </c:pt>
                <c:pt idx="2">
                  <c:v>398.74</c:v>
                </c:pt>
                <c:pt idx="3">
                  <c:v>449.9</c:v>
                </c:pt>
                <c:pt idx="4">
                  <c:v>447.65</c:v>
                </c:pt>
              </c:numCache>
            </c:numRef>
          </c:val>
          <c:extLst>
            <c:ext xmlns:c16="http://schemas.microsoft.com/office/drawing/2014/chart" uri="{C3380CC4-5D6E-409C-BE32-E72D297353CC}">
              <c16:uniqueId val="{00000000-6B35-4954-A0FE-87E9E71D33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B35-4954-A0FE-87E9E71D33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茂原市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87358</v>
      </c>
      <c r="AM8" s="42"/>
      <c r="AN8" s="42"/>
      <c r="AO8" s="42"/>
      <c r="AP8" s="42"/>
      <c r="AQ8" s="42"/>
      <c r="AR8" s="42"/>
      <c r="AS8" s="42"/>
      <c r="AT8" s="35">
        <f>データ!T6</f>
        <v>99.92</v>
      </c>
      <c r="AU8" s="35"/>
      <c r="AV8" s="35"/>
      <c r="AW8" s="35"/>
      <c r="AX8" s="35"/>
      <c r="AY8" s="35"/>
      <c r="AZ8" s="35"/>
      <c r="BA8" s="35"/>
      <c r="BB8" s="35">
        <f>データ!U6</f>
        <v>874.28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7.62</v>
      </c>
      <c r="Q10" s="35"/>
      <c r="R10" s="35"/>
      <c r="S10" s="35"/>
      <c r="T10" s="35"/>
      <c r="U10" s="35"/>
      <c r="V10" s="35"/>
      <c r="W10" s="35">
        <f>データ!Q6</f>
        <v>88.63</v>
      </c>
      <c r="X10" s="35"/>
      <c r="Y10" s="35"/>
      <c r="Z10" s="35"/>
      <c r="AA10" s="35"/>
      <c r="AB10" s="35"/>
      <c r="AC10" s="35"/>
      <c r="AD10" s="42">
        <f>データ!R6</f>
        <v>3850</v>
      </c>
      <c r="AE10" s="42"/>
      <c r="AF10" s="42"/>
      <c r="AG10" s="42"/>
      <c r="AH10" s="42"/>
      <c r="AI10" s="42"/>
      <c r="AJ10" s="42"/>
      <c r="AK10" s="2"/>
      <c r="AL10" s="42">
        <f>データ!V6</f>
        <v>6639</v>
      </c>
      <c r="AM10" s="42"/>
      <c r="AN10" s="42"/>
      <c r="AO10" s="42"/>
      <c r="AP10" s="42"/>
      <c r="AQ10" s="42"/>
      <c r="AR10" s="42"/>
      <c r="AS10" s="42"/>
      <c r="AT10" s="35">
        <f>データ!W6</f>
        <v>11.38</v>
      </c>
      <c r="AU10" s="35"/>
      <c r="AV10" s="35"/>
      <c r="AW10" s="35"/>
      <c r="AX10" s="35"/>
      <c r="AY10" s="35"/>
      <c r="AZ10" s="35"/>
      <c r="BA10" s="35"/>
      <c r="BB10" s="35">
        <f>データ!X6</f>
        <v>583.39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zwtqqMb1ZHKy58r9DRkxA2lafAvwoug9rHUb+CZWIblEoqDPKyMfcI/vK5cjxMOJ3//5hcx5oVZ51qV28aSUxw==" saltValue="3lBm/4l9CfKdDW/WGe/I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122106</v>
      </c>
      <c r="D6" s="19">
        <f t="shared" si="3"/>
        <v>47</v>
      </c>
      <c r="E6" s="19">
        <f t="shared" si="3"/>
        <v>17</v>
      </c>
      <c r="F6" s="19">
        <f t="shared" si="3"/>
        <v>5</v>
      </c>
      <c r="G6" s="19">
        <f t="shared" si="3"/>
        <v>0</v>
      </c>
      <c r="H6" s="19" t="str">
        <f t="shared" si="3"/>
        <v>千葉県　茂原市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7.62</v>
      </c>
      <c r="Q6" s="20">
        <f t="shared" si="3"/>
        <v>88.63</v>
      </c>
      <c r="R6" s="20">
        <f t="shared" si="3"/>
        <v>3850</v>
      </c>
      <c r="S6" s="20">
        <f t="shared" si="3"/>
        <v>87358</v>
      </c>
      <c r="T6" s="20">
        <f t="shared" si="3"/>
        <v>99.92</v>
      </c>
      <c r="U6" s="20">
        <f t="shared" si="3"/>
        <v>874.28</v>
      </c>
      <c r="V6" s="20">
        <f t="shared" si="3"/>
        <v>6639</v>
      </c>
      <c r="W6" s="20">
        <f t="shared" si="3"/>
        <v>11.38</v>
      </c>
      <c r="X6" s="20">
        <f t="shared" si="3"/>
        <v>583.39</v>
      </c>
      <c r="Y6" s="21">
        <f>IF(Y7="",NA(),Y7)</f>
        <v>69.28</v>
      </c>
      <c r="Z6" s="21">
        <f t="shared" ref="Z6:AH6" si="4">IF(Z7="",NA(),Z7)</f>
        <v>69.23</v>
      </c>
      <c r="AA6" s="21">
        <f t="shared" si="4"/>
        <v>64.81</v>
      </c>
      <c r="AB6" s="21">
        <f t="shared" si="4"/>
        <v>60.33</v>
      </c>
      <c r="AC6" s="21">
        <f t="shared" si="4"/>
        <v>61.31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1423.21</v>
      </c>
      <c r="BG6" s="21">
        <f t="shared" ref="BG6:BO6" si="7">IF(BG7="",NA(),BG7)</f>
        <v>1377.21</v>
      </c>
      <c r="BH6" s="21">
        <f t="shared" si="7"/>
        <v>1258.5999999999999</v>
      </c>
      <c r="BI6" s="21">
        <f t="shared" si="7"/>
        <v>1190.82</v>
      </c>
      <c r="BJ6" s="21">
        <f t="shared" si="7"/>
        <v>1200.71</v>
      </c>
      <c r="BK6" s="21">
        <f t="shared" si="7"/>
        <v>789.46</v>
      </c>
      <c r="BL6" s="21">
        <f t="shared" si="7"/>
        <v>826.83</v>
      </c>
      <c r="BM6" s="21">
        <f t="shared" si="7"/>
        <v>867.83</v>
      </c>
      <c r="BN6" s="21">
        <f t="shared" si="7"/>
        <v>791.76</v>
      </c>
      <c r="BO6" s="21">
        <f t="shared" si="7"/>
        <v>900.82</v>
      </c>
      <c r="BP6" s="20" t="str">
        <f>IF(BP7="","",IF(BP7="-","【-】","【"&amp;SUBSTITUTE(TEXT(BP7,"#,##0.00"),"-","△")&amp;"】"))</f>
        <v>【809.19】</v>
      </c>
      <c r="BQ6" s="21">
        <f>IF(BQ7="",NA(),BQ7)</f>
        <v>60.38</v>
      </c>
      <c r="BR6" s="21">
        <f t="shared" ref="BR6:BZ6" si="8">IF(BR7="",NA(),BR7)</f>
        <v>57.95</v>
      </c>
      <c r="BS6" s="21">
        <f t="shared" si="8"/>
        <v>55.7</v>
      </c>
      <c r="BT6" s="21">
        <f t="shared" si="8"/>
        <v>49.45</v>
      </c>
      <c r="BU6" s="21">
        <f t="shared" si="8"/>
        <v>49.97</v>
      </c>
      <c r="BV6" s="21">
        <f t="shared" si="8"/>
        <v>57.77</v>
      </c>
      <c r="BW6" s="21">
        <f t="shared" si="8"/>
        <v>57.31</v>
      </c>
      <c r="BX6" s="21">
        <f t="shared" si="8"/>
        <v>57.08</v>
      </c>
      <c r="BY6" s="21">
        <f t="shared" si="8"/>
        <v>56.26</v>
      </c>
      <c r="BZ6" s="21">
        <f t="shared" si="8"/>
        <v>52.94</v>
      </c>
      <c r="CA6" s="20" t="str">
        <f>IF(CA7="","",IF(CA7="-","【-】","【"&amp;SUBSTITUTE(TEXT(CA7,"#,##0.00"),"-","△")&amp;"】"))</f>
        <v>【57.02】</v>
      </c>
      <c r="CB6" s="21">
        <f>IF(CB7="",NA(),CB7)</f>
        <v>362.38</v>
      </c>
      <c r="CC6" s="21">
        <f t="shared" ref="CC6:CK6" si="9">IF(CC7="",NA(),CC7)</f>
        <v>378.87</v>
      </c>
      <c r="CD6" s="21">
        <f t="shared" si="9"/>
        <v>398.74</v>
      </c>
      <c r="CE6" s="21">
        <f t="shared" si="9"/>
        <v>449.9</v>
      </c>
      <c r="CF6" s="21">
        <f t="shared" si="9"/>
        <v>447.65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53.37</v>
      </c>
      <c r="CN6" s="21">
        <f t="shared" ref="CN6:CV6" si="10">IF(CN7="",NA(),CN7)</f>
        <v>57.74</v>
      </c>
      <c r="CO6" s="21">
        <f t="shared" si="10"/>
        <v>57.98</v>
      </c>
      <c r="CP6" s="21">
        <f t="shared" si="10"/>
        <v>58.38</v>
      </c>
      <c r="CQ6" s="21">
        <f t="shared" si="10"/>
        <v>52.63</v>
      </c>
      <c r="CR6" s="21">
        <f t="shared" si="10"/>
        <v>50.68</v>
      </c>
      <c r="CS6" s="21">
        <f t="shared" si="10"/>
        <v>50.14</v>
      </c>
      <c r="CT6" s="21">
        <f t="shared" si="10"/>
        <v>54.83</v>
      </c>
      <c r="CU6" s="21">
        <f t="shared" si="10"/>
        <v>66.53</v>
      </c>
      <c r="CV6" s="21">
        <f t="shared" si="10"/>
        <v>52.35</v>
      </c>
      <c r="CW6" s="20" t="str">
        <f>IF(CW7="","",IF(CW7="-","【-】","【"&amp;SUBSTITUTE(TEXT(CW7,"#,##0.00"),"-","△")&amp;"】"))</f>
        <v>【52.55】</v>
      </c>
      <c r="CX6" s="21">
        <f>IF(CX7="",NA(),CX7)</f>
        <v>94.58</v>
      </c>
      <c r="CY6" s="21">
        <f t="shared" ref="CY6:DG6" si="11">IF(CY7="",NA(),CY7)</f>
        <v>98.88</v>
      </c>
      <c r="CZ6" s="21">
        <f t="shared" si="11"/>
        <v>98.24</v>
      </c>
      <c r="DA6" s="21">
        <f t="shared" si="11"/>
        <v>89.61</v>
      </c>
      <c r="DB6" s="21">
        <f t="shared" si="11"/>
        <v>89.58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122106</v>
      </c>
      <c r="D7" s="23">
        <v>47</v>
      </c>
      <c r="E7" s="23">
        <v>17</v>
      </c>
      <c r="F7" s="23">
        <v>5</v>
      </c>
      <c r="G7" s="23">
        <v>0</v>
      </c>
      <c r="H7" s="23" t="s">
        <v>99</v>
      </c>
      <c r="I7" s="23" t="s">
        <v>100</v>
      </c>
      <c r="J7" s="23" t="s">
        <v>101</v>
      </c>
      <c r="K7" s="23" t="s">
        <v>102</v>
      </c>
      <c r="L7" s="23" t="s">
        <v>103</v>
      </c>
      <c r="M7" s="23" t="s">
        <v>104</v>
      </c>
      <c r="N7" s="24" t="s">
        <v>105</v>
      </c>
      <c r="O7" s="24" t="s">
        <v>106</v>
      </c>
      <c r="P7" s="24">
        <v>7.62</v>
      </c>
      <c r="Q7" s="24">
        <v>88.63</v>
      </c>
      <c r="R7" s="24">
        <v>3850</v>
      </c>
      <c r="S7" s="24">
        <v>87358</v>
      </c>
      <c r="T7" s="24">
        <v>99.92</v>
      </c>
      <c r="U7" s="24">
        <v>874.28</v>
      </c>
      <c r="V7" s="24">
        <v>6639</v>
      </c>
      <c r="W7" s="24">
        <v>11.38</v>
      </c>
      <c r="X7" s="24">
        <v>583.39</v>
      </c>
      <c r="Y7" s="24">
        <v>69.28</v>
      </c>
      <c r="Z7" s="24">
        <v>69.23</v>
      </c>
      <c r="AA7" s="24">
        <v>64.81</v>
      </c>
      <c r="AB7" s="24">
        <v>60.33</v>
      </c>
      <c r="AC7" s="24">
        <v>61.31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1423.21</v>
      </c>
      <c r="BG7" s="24">
        <v>1377.21</v>
      </c>
      <c r="BH7" s="24">
        <v>1258.5999999999999</v>
      </c>
      <c r="BI7" s="24">
        <v>1190.82</v>
      </c>
      <c r="BJ7" s="24">
        <v>1200.71</v>
      </c>
      <c r="BK7" s="24">
        <v>789.46</v>
      </c>
      <c r="BL7" s="24">
        <v>826.83</v>
      </c>
      <c r="BM7" s="24">
        <v>867.83</v>
      </c>
      <c r="BN7" s="24">
        <v>791.76</v>
      </c>
      <c r="BO7" s="24">
        <v>900.82</v>
      </c>
      <c r="BP7" s="24">
        <v>809.19</v>
      </c>
      <c r="BQ7" s="24">
        <v>60.38</v>
      </c>
      <c r="BR7" s="24">
        <v>57.95</v>
      </c>
      <c r="BS7" s="24">
        <v>55.7</v>
      </c>
      <c r="BT7" s="24">
        <v>49.45</v>
      </c>
      <c r="BU7" s="24">
        <v>49.97</v>
      </c>
      <c r="BV7" s="24">
        <v>57.77</v>
      </c>
      <c r="BW7" s="24">
        <v>57.31</v>
      </c>
      <c r="BX7" s="24">
        <v>57.08</v>
      </c>
      <c r="BY7" s="24">
        <v>56.26</v>
      </c>
      <c r="BZ7" s="24">
        <v>52.94</v>
      </c>
      <c r="CA7" s="24">
        <v>57.02</v>
      </c>
      <c r="CB7" s="24">
        <v>362.38</v>
      </c>
      <c r="CC7" s="24">
        <v>378.87</v>
      </c>
      <c r="CD7" s="24">
        <v>398.74</v>
      </c>
      <c r="CE7" s="24">
        <v>449.9</v>
      </c>
      <c r="CF7" s="24">
        <v>447.65</v>
      </c>
      <c r="CG7" s="24">
        <v>274.35000000000002</v>
      </c>
      <c r="CH7" s="24">
        <v>273.52</v>
      </c>
      <c r="CI7" s="24">
        <v>274.99</v>
      </c>
      <c r="CJ7" s="24">
        <v>282.08999999999997</v>
      </c>
      <c r="CK7" s="24">
        <v>303.27999999999997</v>
      </c>
      <c r="CL7" s="24">
        <v>273.68</v>
      </c>
      <c r="CM7" s="24">
        <v>53.37</v>
      </c>
      <c r="CN7" s="24">
        <v>57.74</v>
      </c>
      <c r="CO7" s="24">
        <v>57.98</v>
      </c>
      <c r="CP7" s="24">
        <v>58.38</v>
      </c>
      <c r="CQ7" s="24">
        <v>52.63</v>
      </c>
      <c r="CR7" s="24">
        <v>50.68</v>
      </c>
      <c r="CS7" s="24">
        <v>50.14</v>
      </c>
      <c r="CT7" s="24">
        <v>54.83</v>
      </c>
      <c r="CU7" s="24">
        <v>66.53</v>
      </c>
      <c r="CV7" s="24">
        <v>52.35</v>
      </c>
      <c r="CW7" s="24">
        <v>52.55</v>
      </c>
      <c r="CX7" s="24">
        <v>94.58</v>
      </c>
      <c r="CY7" s="24">
        <v>98.88</v>
      </c>
      <c r="CZ7" s="24">
        <v>98.24</v>
      </c>
      <c r="DA7" s="24">
        <v>89.61</v>
      </c>
      <c r="DB7" s="24">
        <v>89.58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2024-01-25T07:52:37Z</cp:lastPrinted>
  <dcterms:created xsi:type="dcterms:W3CDTF">2023-12-12T02:53:32Z</dcterms:created>
  <dcterms:modified xsi:type="dcterms:W3CDTF">2024-02-26T12:11:57Z</dcterms:modified>
  <cp:category/>
</cp:coreProperties>
</file>